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2190" windowWidth="21210" windowHeight="11295" activeTab="7"/>
  </bookViews>
  <sheets>
    <sheet name="data" sheetId="1" r:id="rId1"/>
    <sheet name="data_566" sheetId="2" r:id="rId2"/>
    <sheet name="R-NR" sheetId="3" r:id="rId3"/>
    <sheet name="PDF" sheetId="4" r:id="rId4"/>
    <sheet name="top_20_old" sheetId="5" r:id="rId5"/>
    <sheet name="top_20" sheetId="6" r:id="rId6"/>
    <sheet name="work_old" sheetId="7" r:id="rId7"/>
    <sheet name="work" sheetId="8" r:id="rId8"/>
  </sheets>
  <definedNames>
    <definedName name="_xlnm.Print_Area" localSheetId="3">'PDF'!$A$1:$I$599</definedName>
    <definedName name="_xlnm.Print_Area" localSheetId="7">'work'!$A$1:$L$600</definedName>
    <definedName name="_xlnm.Print_Titles" localSheetId="3">'PDF'!$1:$6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<sst xmlns="http://schemas.openxmlformats.org/spreadsheetml/2006/main" count="10937" uniqueCount="2334">
  <si>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</si>
  <si>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</si>
  <si>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</si>
  <si>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</si>
  <si>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</si>
  <si>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</si>
  <si>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</si>
  <si>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</si>
  <si>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</si>
  <si>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</si>
  <si>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</si>
  <si>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</si>
  <si>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</si>
  <si>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</si>
  <si>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</si>
  <si>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</si>
  <si>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</si>
  <si>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</si>
  <si>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</si>
  <si>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</si>
  <si>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</si>
  <si>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</si>
  <si>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</si>
  <si>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</si>
  <si>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</si>
  <si>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</si>
  <si>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</si>
  <si>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</si>
  <si>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</si>
  <si>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</si>
  <si>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</si>
  <si>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</si>
  <si>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</si>
  <si>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</si>
  <si>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</si>
  <si>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</si>
  <si>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</si>
  <si>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</si>
  <si>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</si>
  <si>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</si>
  <si>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</si>
  <si>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</si>
  <si>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</si>
  <si>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</si>
  <si>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</si>
  <si>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</si>
  <si>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</si>
  <si>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</si>
  <si>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</si>
  <si>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</si>
  <si>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</si>
  <si>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</si>
  <si>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</si>
  <si>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</si>
  <si>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</si>
  <si>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</si>
  <si>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</si>
  <si>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</si>
  <si>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</si>
  <si>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</si>
  <si>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</si>
  <si>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</si>
  <si>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</si>
  <si>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</si>
  <si>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</si>
  <si>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</si>
  <si>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</si>
  <si>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</si>
  <si>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</si>
  <si>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</si>
  <si>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</si>
  <si>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</si>
  <si>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</si>
  <si>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</si>
  <si>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</si>
  <si>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</si>
  <si>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</si>
  <si>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</si>
  <si>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</si>
  <si>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</si>
  <si>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</si>
  <si>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</si>
  <si>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</si>
  <si>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</si>
  <si>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</si>
  <si>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</si>
  <si>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</si>
  <si>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</si>
  <si>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</si>
  <si>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</si>
  <si>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</si>
  <si>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</si>
  <si>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</si>
  <si>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</si>
  <si>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</si>
  <si>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</si>
  <si>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</si>
  <si>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</si>
  <si>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</si>
  <si>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</si>
  <si>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</si>
  <si>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</si>
  <si>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</si>
  <si>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</si>
  <si>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</si>
  <si>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</si>
  <si>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</si>
  <si>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</si>
  <si>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</si>
  <si>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</si>
  <si>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</si>
  <si>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</si>
  <si>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</si>
  <si>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</si>
  <si>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</si>
  <si>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</si>
  <si>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</si>
  <si>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</si>
  <si>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</si>
  <si>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</si>
  <si>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</si>
  <si>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</si>
  <si>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</si>
  <si>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</si>
  <si>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</si>
  <si>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</si>
  <si>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</si>
  <si>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</si>
  <si>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</si>
  <si>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</si>
  <si>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</si>
  <si>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</si>
  <si>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</si>
  <si>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</si>
  <si>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</si>
  <si>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</si>
  <si>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</si>
  <si>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</si>
  <si>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</si>
  <si>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</si>
  <si>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</si>
  <si>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</si>
  <si>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</si>
  <si>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</si>
  <si>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</si>
  <si>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</si>
  <si>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</si>
  <si>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</si>
  <si>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</si>
  <si>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</si>
  <si>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</si>
  <si>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</si>
  <si>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</si>
  <si>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</si>
  <si>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</si>
  <si>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</si>
  <si>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</si>
  <si>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</si>
  <si>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</si>
  <si>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</si>
  <si>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</si>
  <si>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</si>
  <si>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</si>
  <si>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</si>
  <si>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</si>
  <si>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</si>
  <si>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</si>
  <si>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</si>
  <si>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</si>
  <si>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</si>
  <si>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</si>
  <si>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</si>
  <si>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</si>
  <si>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</si>
  <si>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</si>
  <si>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</si>
  <si>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</si>
  <si>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</si>
  <si>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</si>
  <si>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</si>
  <si>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</si>
  <si>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</si>
  <si>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</si>
  <si>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</si>
  <si>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</si>
  <si>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</si>
  <si>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</si>
  <si>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</si>
  <si>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</si>
  <si>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</si>
  <si>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</si>
  <si>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</si>
  <si>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</si>
  <si>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</si>
  <si>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</si>
  <si>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</si>
  <si>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</si>
  <si>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</si>
  <si>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</si>
  <si>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</si>
  <si>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</si>
  <si>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</si>
  <si>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</si>
  <si>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</si>
  <si>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</si>
  <si>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</si>
  <si>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</si>
  <si>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</si>
  <si>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</si>
  <si>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</si>
  <si>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</si>
  <si>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</si>
  <si>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</si>
  <si>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</si>
  <si>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</si>
  <si>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</si>
  <si>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</si>
  <si>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</si>
  <si>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</si>
  <si>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</si>
  <si>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</si>
  <si>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</si>
  <si>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</si>
  <si>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</si>
  <si>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</si>
  <si>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</si>
  <si>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</si>
  <si>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</si>
  <si>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</si>
  <si>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</si>
  <si>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</si>
  <si>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</si>
  <si>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</si>
  <si>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</si>
  <si>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</si>
  <si>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</si>
  <si>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</si>
  <si>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</si>
  <si>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</si>
  <si>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</si>
  <si>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</si>
  <si>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</si>
  <si>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</si>
  <si>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</si>
  <si>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</si>
  <si>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</si>
  <si>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</si>
  <si>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</si>
  <si>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</si>
  <si>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</si>
  <si>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</si>
  <si>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</si>
  <si>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</si>
  <si>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</si>
  <si>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</si>
  <si>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</si>
  <si>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</si>
  <si>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</si>
  <si>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</si>
  <si>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</si>
  <si>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</si>
  <si>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</si>
  <si>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</si>
  <si>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</si>
  <si>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</si>
  <si>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</si>
  <si>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</si>
  <si>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</si>
  <si>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</si>
  <si>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</si>
  <si>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</si>
  <si>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</si>
  <si>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</si>
  <si>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</si>
  <si>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</si>
  <si>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</si>
  <si>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</si>
  <si>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</si>
  <si>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</si>
  <si>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</si>
  <si>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</si>
  <si>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</si>
  <si>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</si>
  <si>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</si>
  <si>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</si>
  <si>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</si>
  <si>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</si>
  <si>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</si>
  <si>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</si>
  <si>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</si>
  <si>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</si>
  <si>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</si>
  <si>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</si>
  <si>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</si>
  <si>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</si>
  <si>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</si>
  <si>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</si>
  <si>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</si>
  <si>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</si>
  <si>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</si>
  <si>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</si>
  <si>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</si>
  <si>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</si>
  <si>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</si>
  <si>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</si>
  <si>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</si>
  <si>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</si>
  <si>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</si>
  <si>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</si>
  <si>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</si>
  <si>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</si>
  <si>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</si>
  <si>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</si>
  <si>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</si>
  <si>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</si>
  <si>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</si>
  <si>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</si>
  <si>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</si>
  <si>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</si>
  <si>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</si>
  <si>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</si>
  <si>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</si>
  <si>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</si>
  <si>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</si>
  <si>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</si>
  <si>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</si>
  <si>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</si>
  <si>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</si>
  <si>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</si>
  <si>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</si>
  <si>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</si>
  <si>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</si>
  <si>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</si>
  <si>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</si>
  <si>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</si>
  <si>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</si>
  <si>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</si>
  <si>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</si>
  <si>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</si>
  <si>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</si>
  <si>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</si>
  <si>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</si>
  <si>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</si>
  <si>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</si>
  <si>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</si>
  <si>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</si>
  <si>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</si>
  <si>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</si>
  <si>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</si>
  <si>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</si>
  <si>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</si>
  <si>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</si>
  <si>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</si>
  <si>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</si>
  <si>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</si>
  <si>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</si>
  <si>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</si>
  <si>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</si>
  <si>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</si>
  <si>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</si>
  <si>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</si>
  <si>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</si>
  <si>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</si>
  <si>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</si>
  <si>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</si>
  <si>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</si>
  <si>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</si>
  <si>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</si>
  <si>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</si>
  <si>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</si>
  <si>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</si>
  <si>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</si>
  <si>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</si>
  <si>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</si>
  <si>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</si>
  <si>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</si>
  <si>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</si>
  <si>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</si>
  <si>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</si>
  <si>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</si>
  <si>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</si>
  <si>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</si>
  <si>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</si>
  <si>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</si>
  <si>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</si>
  <si>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</si>
  <si>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</si>
  <si>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</si>
  <si>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</si>
  <si>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</si>
  <si>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</si>
  <si>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</si>
  <si>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</si>
  <si>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</si>
  <si>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</si>
  <si>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</si>
  <si>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</si>
  <si>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</si>
  <si>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</si>
  <si>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</si>
  <si>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</si>
  <si>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</si>
  <si>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</si>
  <si>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</si>
  <si>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</si>
  <si>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</si>
  <si>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</si>
  <si>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</si>
  <si>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</si>
  <si>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</si>
  <si>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</si>
  <si>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</si>
  <si>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</si>
  <si>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</si>
  <si>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</si>
  <si>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</si>
  <si>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</si>
  <si>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</si>
  <si>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</si>
  <si>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</si>
  <si>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</si>
  <si>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</si>
  <si>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</si>
  <si>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</si>
  <si>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</si>
  <si>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</si>
  <si>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</si>
  <si>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</si>
  <si>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</si>
  <si>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</si>
  <si>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</si>
  <si>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</si>
  <si>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</si>
  <si>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</si>
  <si>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</si>
  <si>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</si>
  <si>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</si>
  <si>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</si>
  <si>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</si>
  <si>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</si>
  <si>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</si>
  <si>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</si>
  <si>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</si>
  <si>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</si>
  <si>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</si>
  <si>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</si>
  <si>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</si>
  <si>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</si>
  <si>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</si>
  <si>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</si>
  <si>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</si>
  <si>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</si>
  <si>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</si>
  <si>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</si>
  <si>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</si>
  <si>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</si>
  <si>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</si>
  <si>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</si>
  <si>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</si>
  <si>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</si>
  <si>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</si>
  <si>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</si>
  <si>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</si>
  <si>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</si>
  <si>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</si>
  <si>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</si>
  <si>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</si>
  <si>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</si>
  <si>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</si>
  <si>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</si>
  <si>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</si>
  <si>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</si>
  <si>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</si>
  <si>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</si>
  <si>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</si>
  <si>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</si>
  <si>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</si>
  <si>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</si>
  <si>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</si>
  <si>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</si>
  <si>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</si>
  <si>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</si>
  <si>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</si>
  <si>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</si>
  <si>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</si>
  <si>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</si>
  <si>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</si>
  <si>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</si>
  <si>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</si>
  <si>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</si>
  <si>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</si>
  <si>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</si>
  <si>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</si>
  <si>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</si>
  <si>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</si>
  <si>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</si>
  <si>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</si>
  <si>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</si>
  <si>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</si>
  <si>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</si>
  <si>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</si>
  <si>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</si>
  <si>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</si>
  <si>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</si>
  <si>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</si>
  <si>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</si>
  <si>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</si>
  <si>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</si>
  <si>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</si>
  <si>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</si>
  <si>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</si>
  <si>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</si>
  <si>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</si>
  <si>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</si>
  <si>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</si>
  <si>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</si>
  <si>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</si>
  <si>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</si>
  <si>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</si>
  <si>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</si>
  <si>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</si>
  <si>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</si>
  <si>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</si>
  <si>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</si>
  <si>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</si>
  <si>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</si>
  <si>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</si>
  <si>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</si>
  <si>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</si>
  <si>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</si>
  <si>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</si>
  <si>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</si>
  <si>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</si>
  <si>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</si>
  <si>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</si>
  <si>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</si>
  <si>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</si>
  <si>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</si>
  <si>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</si>
  <si>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</si>
  <si>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</si>
  <si>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</si>
  <si>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</si>
  <si>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</si>
  <si>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</si>
  <si>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</si>
  <si>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</si>
  <si>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</si>
  <si>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</si>
  <si>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</si>
  <si>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</si>
  <si>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</si>
  <si>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</si>
  <si>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</si>
  <si>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</si>
  <si>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</si>
  <si>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</si>
  <si>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</si>
  <si>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</si>
  <si>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</si>
  <si>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</si>
  <si>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</si>
  <si>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</si>
  <si>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</si>
  <si>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</si>
  <si>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</si>
  <si>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</si>
  <si>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</si>
  <si>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</si>
  <si>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</si>
  <si>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</si>
  <si>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</si>
  <si>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</si>
  <si>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</si>
  <si>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</si>
  <si>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</si>
  <si>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</si>
  <si>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</si>
  <si>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</si>
  <si>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</si>
  <si>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</si>
  <si>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</si>
  <si>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</si>
  <si>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</si>
  <si>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</si>
  <si>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</si>
  <si>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</si>
  <si>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</si>
  <si>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</si>
  <si>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</si>
  <si>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</si>
  <si>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</si>
  <si>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</si>
  <si>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</si>
  <si>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</si>
  <si>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</si>
  <si>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</si>
  <si>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</si>
  <si>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</si>
  <si>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</si>
  <si>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</si>
  <si>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</si>
  <si>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</si>
  <si>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</si>
  <si>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</si>
  <si>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</si>
  <si>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</si>
  <si>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</si>
  <si>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</si>
  <si>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</si>
  <si>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</si>
  <si>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</si>
  <si>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</si>
  <si>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</si>
  <si>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</si>
  <si>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</si>
  <si>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</si>
  <si>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</si>
  <si>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</si>
  <si>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</si>
  <si>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</si>
  <si>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</si>
  <si>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</si>
  <si>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</si>
  <si>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</si>
  <si>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</si>
  <si>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</si>
  <si>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</si>
  <si>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</si>
  <si>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</si>
  <si>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</si>
  <si>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</si>
  <si>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</si>
  <si>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</si>
  <si>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</si>
  <si>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</si>
  <si>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</si>
  <si>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</si>
  <si>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</si>
  <si>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</si>
  <si>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</si>
  <si>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</si>
  <si>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</si>
  <si>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</si>
  <si>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</si>
  <si>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</si>
  <si>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</si>
  <si>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</si>
  <si>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</si>
  <si>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</si>
  <si>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</si>
  <si>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</si>
  <si>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</si>
  <si>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</si>
  <si>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</si>
  <si>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</si>
  <si>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</si>
  <si>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</si>
  <si>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</si>
  <si>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</si>
  <si>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</si>
  <si>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</si>
  <si>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</si>
  <si>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</si>
  <si>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</si>
  <si>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</si>
  <si>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</si>
  <si>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</si>
  <si>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</si>
  <si>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</si>
  <si>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</si>
  <si>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</si>
  <si>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</si>
  <si>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</si>
  <si>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</si>
  <si>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</si>
  <si>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</si>
  <si>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</si>
  <si>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</si>
  <si>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</si>
  <si>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</si>
  <si>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</si>
  <si>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</si>
  <si>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</si>
  <si>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</si>
  <si>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</si>
  <si>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</si>
  <si>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</si>
  <si>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</si>
  <si>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</si>
  <si>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</si>
  <si>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</si>
  <si>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</si>
  <si>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</si>
  <si>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</si>
  <si>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</si>
  <si>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</si>
  <si>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</si>
  <si>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</si>
  <si>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</si>
  <si>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</si>
  <si>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</si>
  <si>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</si>
  <si>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</si>
  <si>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</si>
  <si>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</si>
  <si>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</si>
  <si>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</si>
  <si>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</si>
  <si>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</si>
  <si>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</si>
  <si>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</si>
  <si>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</si>
  <si>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</si>
  <si>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</si>
  <si>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</si>
  <si>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</si>
  <si>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</si>
  <si>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</si>
  <si>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</si>
  <si>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</si>
  <si>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</si>
  <si>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</si>
  <si>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</si>
  <si>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</si>
  <si>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</si>
  <si>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</si>
  <si>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</si>
  <si>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</si>
  <si>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</si>
  <si>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</si>
  <si>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</si>
  <si>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</si>
  <si>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</si>
  <si>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</si>
  <si>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</si>
  <si>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</si>
  <si>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</si>
  <si>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</si>
  <si>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</si>
  <si>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</si>
  <si>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</si>
  <si>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</si>
  <si>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</si>
  <si>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</si>
  <si>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</si>
  <si>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</si>
  <si>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</si>
  <si>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</si>
  <si>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</si>
  <si>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</si>
  <si>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</si>
  <si>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</si>
  <si>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</si>
  <si>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</si>
  <si>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</si>
  <si>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</si>
  <si>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</si>
  <si>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</si>
  <si>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</si>
  <si>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</si>
  <si>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</si>
  <si>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</si>
  <si>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</si>
  <si>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</si>
  <si>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</si>
  <si>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</si>
  <si>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</si>
  <si>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</si>
  <si>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</si>
  <si>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</si>
  <si>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</si>
  <si>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</si>
  <si>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</si>
  <si>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</si>
  <si>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</si>
  <si>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</si>
  <si>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</si>
  <si>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</si>
  <si>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</si>
  <si>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</si>
  <si>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</si>
  <si>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</si>
  <si>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</si>
  <si>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</si>
  <si>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</si>
  <si>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</si>
  <si>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</si>
  <si>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</si>
  <si>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</si>
  <si>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</si>
  <si>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</si>
  <si>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</si>
  <si>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</si>
  <si>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</si>
  <si>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</si>
  <si>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</si>
  <si>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</si>
  <si>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</si>
  <si>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</si>
  <si>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</si>
  <si>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</si>
  <si>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</si>
  <si>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</si>
  <si>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</si>
  <si>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</si>
  <si>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</si>
  <si>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</si>
  <si>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</si>
  <si>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</si>
  <si>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</si>
  <si>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</si>
  <si>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</si>
  <si>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</si>
  <si>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</si>
  <si>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</si>
  <si>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</si>
  <si>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</si>
  <si>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</si>
  <si>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</si>
  <si>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</si>
  <si>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</si>
  <si>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</si>
  <si>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</si>
  <si>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</si>
  <si>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</si>
  <si>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</si>
  <si>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</si>
  <si>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</si>
  <si>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</si>
  <si>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</si>
  <si>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</si>
  <si>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</si>
  <si>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</si>
  <si>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</si>
  <si>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</si>
  <si>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</si>
  <si>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</si>
  <si>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</si>
  <si>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</si>
  <si>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</si>
  <si>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</si>
  <si>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</si>
  <si>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</si>
  <si>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</si>
  <si>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</si>
  <si>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</si>
  <si>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</si>
  <si>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</si>
  <si>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</si>
  <si>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</si>
  <si>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</si>
  <si>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</si>
  <si>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</si>
  <si>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</si>
  <si>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</si>
  <si>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</si>
  <si>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</si>
  <si>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</si>
  <si>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</si>
  <si>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</si>
  <si>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</si>
  <si>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</si>
  <si>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</si>
  <si>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</si>
  <si>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</si>
  <si>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</si>
  <si>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</si>
  <si>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</si>
  <si>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</si>
  <si>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</si>
  <si>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</si>
  <si>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</si>
  <si>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</si>
  <si>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</si>
  <si>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</si>
  <si>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</si>
  <si>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</si>
  <si>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</si>
  <si>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</si>
  <si>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</si>
  <si>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</si>
  <si>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</si>
  <si>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</si>
  <si>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</si>
  <si>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</si>
  <si>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</si>
  <si>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</si>
  <si>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</si>
  <si>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</si>
  <si>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</si>
  <si>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</si>
  <si>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</si>
  <si>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</si>
  <si>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</si>
  <si>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</si>
  <si>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</si>
  <si>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</si>
  <si>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</si>
  <si>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</si>
  <si>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</si>
  <si>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</si>
  <si>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</si>
  <si>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</si>
  <si>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</si>
  <si>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</si>
  <si>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</si>
  <si>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</si>
  <si>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</si>
  <si>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</si>
  <si>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</si>
  <si>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</si>
  <si>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</si>
  <si>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</si>
  <si>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</si>
  <si>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</si>
  <si>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</si>
  <si>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</si>
  <si>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</si>
  <si>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</si>
  <si>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</si>
  <si>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</si>
  <si>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</si>
  <si>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</si>
  <si>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</si>
  <si>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</si>
  <si>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</si>
  <si>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</si>
  <si>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</si>
  <si>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</si>
  <si>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</si>
  <si>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</si>
  <si>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</si>
  <si>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</si>
  <si>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</si>
  <si>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</si>
  <si>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</si>
  <si>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</si>
  <si>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</si>
  <si>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</si>
  <si>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</si>
  <si>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</si>
  <si>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</si>
  <si>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</si>
  <si>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</si>
  <si>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</si>
  <si>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</si>
  <si>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</si>
  <si>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</si>
  <si>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</si>
  <si>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</si>
  <si>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</si>
  <si>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</si>
  <si>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</si>
  <si>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</si>
  <si>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</si>
  <si>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</si>
  <si>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</si>
  <si>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</si>
  <si>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</si>
  <si>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</si>
  <si>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</si>
  <si>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</si>
  <si>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</si>
  <si>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</si>
  <si>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</si>
  <si>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</si>
  <si>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</si>
  <si>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</si>
  <si>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</si>
  <si>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</si>
  <si>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</si>
  <si>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</si>
  <si>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</si>
  <si>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</si>
  <si>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</si>
  <si>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</si>
  <si>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</si>
  <si>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</si>
  <si>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</si>
  <si>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</si>
  <si>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</si>
  <si>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</si>
  <si>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</si>
  <si>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</si>
  <si>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</si>
  <si>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</si>
  <si>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</si>
  <si>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</si>
  <si>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</si>
  <si>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</si>
  <si>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</si>
  <si>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</si>
  <si>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</si>
  <si>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</si>
  <si>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</si>
  <si>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</si>
  <si>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</si>
  <si>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</si>
  <si>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</si>
  <si>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</si>
  <si>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</si>
  <si>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</si>
  <si>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</si>
  <si>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</si>
  <si>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</si>
  <si>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</si>
  <si>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</si>
  <si>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</si>
  <si>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</si>
  <si>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</si>
  <si>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</si>
  <si>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</si>
  <si>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</si>
  <si>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</si>
  <si>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</si>
  <si>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</si>
  <si>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</si>
  <si>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</si>
  <si>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</si>
  <si>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</si>
  <si>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</si>
  <si>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</si>
  <si>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</si>
  <si>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</si>
  <si>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</si>
  <si>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</si>
  <si>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</si>
  <si>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</si>
  <si>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</si>
  <si>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</si>
  <si>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</si>
  <si>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</si>
  <si>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</si>
  <si>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</si>
  <si>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</si>
  <si>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</si>
  <si>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</si>
  <si>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</si>
  <si>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</si>
  <si>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</si>
  <si>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</si>
  <si>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</si>
  <si>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</si>
  <si>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</si>
  <si>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</si>
  <si>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</si>
  <si>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</si>
  <si>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</si>
  <si>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</si>
  <si>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</si>
  <si>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</si>
  <si>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</si>
  <si>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</si>
  <si>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</si>
  <si>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</si>
  <si>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</si>
  <si>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</si>
  <si>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</si>
  <si>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</si>
  <si>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</si>
  <si>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</si>
  <si>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</si>
  <si>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</si>
  <si>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</si>
  <si>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</si>
  <si>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</si>
  <si>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</si>
  <si>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</si>
  <si>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</si>
  <si>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</si>
  <si>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</si>
  <si>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</si>
  <si>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</si>
  <si>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</si>
  <si>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</si>
  <si>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</si>
  <si>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</si>
  <si>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</si>
  <si>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</si>
  <si>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</si>
  <si>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</si>
  <si>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</si>
  <si>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</si>
  <si>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</si>
  <si>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</si>
  <si>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</si>
  <si>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</si>
  <si>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</si>
  <si>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</si>
  <si>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</si>
  <si>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</si>
  <si>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</si>
  <si>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</si>
  <si>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</si>
  <si>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</si>
  <si>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</si>
  <si>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</si>
  <si>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</si>
  <si>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</si>
  <si>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</si>
  <si>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</si>
  <si>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</si>
  <si>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</si>
  <si>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</si>
  <si>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</si>
  <si>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</si>
  <si>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</si>
  <si>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</si>
  <si>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</si>
  <si>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</si>
  <si>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</si>
  <si>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</si>
  <si>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</si>
  <si>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</si>
  <si>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</si>
  <si>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</si>
  <si>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</si>
  <si>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</si>
  <si>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</si>
  <si>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</si>
  <si>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</si>
  <si>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</si>
  <si>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</si>
  <si>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</si>
  <si>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</si>
  <si>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</si>
  <si>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</si>
  <si>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</si>
  <si>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</si>
  <si>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</si>
  <si>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</si>
  <si>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</si>
  <si>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</si>
  <si>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</si>
  <si>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</si>
  <si>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</si>
  <si>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</si>
  <si>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</si>
  <si>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</si>
  <si>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</si>
  <si>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</si>
  <si>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</si>
  <si>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</si>
  <si>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</si>
  <si>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</si>
  <si>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</si>
  <si>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</si>
  <si>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</si>
  <si>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</si>
  <si>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</si>
  <si>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</si>
  <si>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</si>
  <si>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</si>
  <si>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</si>
  <si>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</si>
  <si>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</si>
  <si>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</si>
  <si>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</si>
  <si>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</si>
  <si>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</si>
  <si>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</si>
  <si>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</si>
  <si>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</si>
  <si>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</si>
  <si>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</si>
  <si>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</si>
  <si>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</si>
  <si>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</si>
  <si>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</si>
  <si>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</si>
  <si>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</si>
  <si>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</si>
  <si>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</si>
  <si>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</si>
  <si>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</si>
  <si>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</si>
  <si>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</si>
  <si>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</si>
  <si>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</si>
  <si>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</si>
  <si>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</si>
  <si>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</si>
  <si>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</si>
  <si>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</si>
  <si>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</si>
  <si>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</si>
  <si>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</si>
  <si>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</si>
  <si>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</si>
  <si>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</si>
  <si>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</si>
  <si>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</si>
  <si>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</si>
  <si>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</si>
  <si>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</si>
  <si>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</si>
  <si>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</si>
  <si>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</si>
  <si>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</si>
  <si>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</si>
  <si>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</si>
  <si>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</si>
  <si>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</si>
  <si>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</si>
  <si>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</si>
  <si>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</si>
  <si>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</si>
  <si>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</si>
  <si>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</si>
  <si>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</si>
  <si>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</si>
  <si>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</si>
  <si>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</si>
  <si>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</si>
  <si>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</si>
  <si>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</si>
  <si>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</si>
  <si>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</si>
  <si>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</si>
  <si>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</si>
  <si>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</si>
  <si>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</si>
  <si>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</si>
  <si>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</si>
  <si>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</si>
  <si>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</si>
  <si>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</si>
  <si>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</si>
  <si>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</si>
  <si>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</si>
  <si>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</si>
  <si>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</si>
  <si>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</si>
  <si>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</si>
  <si>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</si>
  <si>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</si>
  <si>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</si>
  <si>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</si>
  <si>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</si>
  <si>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</si>
  <si>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</si>
  <si>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</si>
  <si>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</si>
  <si>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</si>
  <si>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</si>
  <si>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</si>
  <si>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</si>
  <si>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</si>
  <si>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</si>
  <si>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</si>
  <si>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</si>
  <si>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</si>
  <si>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</si>
  <si>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</si>
  <si>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</si>
  <si>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</si>
  <si>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</si>
  <si>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</si>
  <si>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</si>
  <si>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</si>
  <si>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</si>
  <si>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</si>
  <si>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</si>
  <si>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</si>
  <si>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</si>
  <si>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</si>
  <si>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</si>
  <si>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</si>
  <si>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</si>
  <si>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</si>
  <si>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</si>
  <si>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</si>
  <si>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</si>
  <si>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</si>
  <si>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</si>
  <si>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</si>
  <si>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</si>
  <si>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</si>
  <si>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</si>
  <si>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</si>
  <si>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</si>
  <si>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</si>
  <si>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</si>
  <si>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</si>
  <si>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</si>
  <si>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</si>
  <si>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</si>
  <si>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</si>
  <si>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</si>
  <si>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</si>
  <si>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</si>
  <si>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</si>
  <si>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</si>
  <si>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</si>
  <si>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</si>
  <si>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</si>
  <si>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</si>
  <si>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</si>
  <si>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</si>
  <si>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</si>
  <si>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</si>
  <si>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</si>
  <si>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</si>
  <si>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</si>
  <si>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</si>
  <si>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</si>
  <si>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</si>
  <si>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</si>
  <si>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</si>
  <si>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</si>
  <si>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</si>
  <si>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</si>
  <si>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</si>
  <si>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</si>
  <si>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</si>
  <si>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</si>
  <si>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</si>
  <si>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</si>
  <si>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</si>
  <si>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</si>
  <si>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</si>
  <si>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</si>
  <si>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</si>
  <si>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</si>
  <si>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</si>
  <si>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</si>
  <si>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</si>
  <si>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</si>
  <si>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</si>
  <si>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</si>
  <si>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</si>
  <si>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</si>
  <si>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</si>
  <si>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</si>
  <si>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</si>
  <si>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</si>
  <si>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</si>
  <si>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</si>
  <si>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</si>
  <si>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</si>
  <si>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</si>
  <si>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</si>
  <si>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</si>
  <si>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</si>
  <si>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</si>
  <si>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</si>
  <si>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</si>
  <si>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</si>
  <si>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</si>
  <si>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</si>
  <si>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</si>
  <si>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</si>
  <si>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</si>
  <si>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</si>
  <si>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</si>
  <si>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</si>
  <si>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</si>
  <si>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</si>
  <si>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</si>
  <si>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</si>
  <si>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</si>
  <si>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</si>
  <si>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</si>
  <si>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</si>
  <si>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</si>
  <si>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</si>
  <si>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</si>
  <si>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</si>
  <si>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</si>
  <si>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</si>
  <si>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</si>
  <si>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</si>
  <si>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</si>
  <si>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</si>
  <si>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</si>
  <si>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</si>
  <si>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</si>
  <si>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</si>
  <si>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</si>
  <si>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</si>
  <si>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</si>
  <si>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</si>
  <si>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</si>
  <si>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</si>
  <si>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</si>
  <si>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</si>
  <si>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</si>
  <si>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</si>
  <si>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</si>
  <si>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</si>
  <si>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</si>
  <si>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</si>
  <si>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</si>
  <si>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</si>
  <si>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</si>
  <si>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</si>
  <si>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</si>
  <si>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</si>
  <si>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</si>
  <si>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</si>
  <si>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</si>
  <si>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</si>
  <si>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</si>
  <si>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</si>
  <si>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</si>
  <si>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</si>
  <si>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</si>
  <si>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</si>
  <si>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</si>
  <si>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</si>
  <si>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</si>
  <si>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</si>
  <si>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</si>
  <si>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</si>
  <si>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</si>
  <si>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</si>
  <si>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</si>
  <si>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</si>
  <si>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</si>
  <si>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</si>
  <si>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</si>
  <si>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</si>
  <si>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</si>
  <si>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</si>
  <si>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</si>
  <si>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</si>
  <si>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</si>
  <si>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</si>
  <si>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</si>
  <si>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</si>
  <si>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</si>
  <si>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</si>
  <si>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</si>
  <si>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</si>
  <si>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</si>
  <si>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</si>
  <si>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</si>
  <si>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</si>
  <si>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</si>
  <si>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</si>
  <si>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</si>
  <si>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</si>
  <si>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</si>
  <si>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</si>
  <si>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</si>
  <si>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</si>
  <si>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</si>
  <si>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</si>
  <si>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</si>
  <si>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</si>
  <si>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</si>
  <si>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</si>
  <si>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</si>
  <si>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</si>
  <si>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</si>
  <si>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</si>
  <si>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</si>
  <si>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</si>
  <si>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</si>
  <si>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</si>
  <si>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</si>
  <si>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</si>
  <si>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</si>
  <si>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</si>
  <si>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</si>
  <si>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</si>
  <si>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</si>
  <si>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</si>
  <si>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</si>
  <si>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</si>
  <si>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</si>
  <si>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</si>
  <si>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</si>
  <si>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</si>
  <si>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</si>
  <si>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</si>
  <si>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</si>
  <si>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</si>
  <si>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</si>
  <si>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</si>
  <si>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</si>
  <si>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</si>
  <si>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</si>
  <si>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</si>
  <si>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</si>
  <si>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</si>
  <si>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</si>
  <si>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</si>
  <si>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</si>
  <si>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</si>
  <si>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</si>
  <si>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</si>
  <si>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</si>
  <si>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</si>
  <si>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</si>
  <si>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</si>
  <si>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</si>
  <si>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</si>
  <si>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</si>
  <si>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</si>
  <si>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</si>
  <si>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</si>
  <si>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</si>
  <si>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</si>
  <si>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</si>
  <si>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</si>
  <si>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</si>
  <si>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</si>
  <si>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</si>
  <si>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</si>
  <si>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</si>
  <si>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</si>
  <si>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</si>
  <si>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</si>
  <si>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</si>
  <si>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</si>
  <si>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</si>
  <si>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</si>
  <si>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</si>
  <si>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</si>
  <si>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</si>
  <si>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</si>
  <si>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</si>
  <si>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</si>
  <si>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</si>
  <si>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</si>
  <si>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</si>
  <si>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</si>
  <si>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</si>
  <si>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</si>
  <si>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</si>
  <si>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</si>
  <si>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</si>
  <si>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</si>
  <si>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</si>
  <si>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</si>
  <si>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</si>
  <si>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</si>
  <si>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</si>
  <si>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</si>
  <si>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</si>
  <si>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</si>
  <si>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</si>
  <si>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</si>
  <si>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</si>
  <si>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</si>
  <si>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</si>
  <si>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</si>
  <si>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</si>
  <si>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</si>
  <si>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</si>
  <si>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</si>
  <si>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</si>
  <si>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</si>
  <si>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</si>
  <si>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</si>
  <si>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</si>
  <si>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</si>
  <si>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</si>
  <si>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</si>
  <si>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</si>
  <si>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</si>
  <si>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</si>
  <si>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</si>
  <si>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</si>
  <si>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</si>
  <si>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</si>
  <si>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</si>
  <si>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</si>
  <si>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</si>
  <si>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</si>
  <si>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</si>
  <si>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</si>
  <si>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</si>
  <si>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</si>
  <si>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</si>
  <si>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</si>
  <si>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</si>
  <si>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</si>
  <si>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</si>
  <si>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</si>
  <si>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</si>
  <si>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</si>
  <si>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</si>
  <si>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</si>
  <si>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</si>
  <si>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</si>
  <si>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</si>
  <si>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</si>
  <si>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</si>
  <si>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</si>
  <si>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</si>
  <si>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</si>
  <si>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</si>
  <si>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</si>
  <si>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</si>
  <si>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</si>
  <si>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</si>
  <si>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</si>
  <si>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</si>
  <si>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</si>
  <si>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</si>
  <si>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</si>
  <si>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</si>
  <si>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</si>
  <si>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</si>
  <si>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</si>
  <si>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</si>
  <si>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</si>
  <si>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</si>
  <si>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</si>
  <si>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</si>
  <si>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</si>
  <si>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</si>
  <si>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</si>
  <si>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</si>
  <si>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</si>
  <si>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</si>
  <si>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</si>
  <si>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</si>
  <si>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</si>
  <si>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</si>
  <si>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</si>
  <si>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</si>
  <si>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</si>
  <si>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</si>
  <si>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</si>
  <si>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</si>
  <si>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</si>
  <si>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</si>
  <si>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</si>
  <si>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</si>
  <si>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</si>
  <si>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</si>
  <si>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</si>
  <si>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</si>
  <si>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</si>
  <si>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</si>
  <si>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</si>
  <si>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</si>
  <si>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</si>
  <si>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</si>
  <si>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</si>
  <si>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</si>
  <si>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</si>
  <si>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</si>
  <si>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</si>
  <si>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</si>
  <si>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</si>
  <si>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</si>
  <si>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</si>
  <si>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</si>
  <si>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</si>
  <si>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</si>
  <si>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</si>
  <si>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</si>
  <si>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</si>
  <si>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</si>
  <si>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</si>
  <si>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</si>
  <si>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</si>
  <si>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</si>
  <si>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</si>
  <si>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</si>
  <si>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</si>
  <si>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</si>
  <si>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</si>
  <si>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</si>
  <si>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</si>
  <si>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</si>
  <si>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</si>
  <si>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</si>
  <si>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</si>
  <si>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</si>
  <si>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</si>
  <si>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</si>
  <si>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</si>
  <si>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</si>
  <si>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</si>
  <si>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</si>
  <si>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</si>
  <si>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</si>
  <si>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</si>
  <si>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</si>
  <si>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</si>
  <si>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</si>
  <si>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</si>
  <si>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</si>
  <si>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</si>
  <si>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</si>
  <si>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</si>
  <si>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</si>
  <si>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</si>
  <si>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</si>
  <si>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</si>
  <si>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</si>
  <si>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</si>
  <si>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</si>
  <si>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</si>
  <si>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</si>
  <si>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</si>
  <si>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</si>
  <si>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</si>
  <si>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</si>
  <si>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</si>
  <si>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</si>
  <si>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</si>
  <si>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</si>
  <si>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</si>
  <si>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</si>
  <si>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</si>
  <si>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</si>
  <si>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</si>
  <si>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</si>
  <si>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</si>
  <si>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</si>
  <si>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</si>
  <si>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</si>
  <si>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</si>
  <si>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</si>
  <si>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</si>
  <si>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</si>
  <si>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</si>
  <si>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</si>
  <si>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</si>
  <si>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</si>
  <si>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</si>
  <si>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</si>
  <si>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</si>
  <si>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</si>
  <si>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</si>
  <si>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</si>
  <si>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</si>
  <si>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</si>
  <si>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</si>
  <si>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</si>
  <si>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</si>
  <si>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</si>
  <si>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</si>
  <si>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</si>
  <si>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</si>
  <si>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</si>
  <si>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</si>
  <si>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</si>
  <si>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</si>
  <si>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</si>
  <si>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</si>
  <si>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</si>
  <si>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</si>
  <si>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</si>
  <si>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</si>
  <si>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</si>
  <si>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</si>
  <si>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</si>
  <si>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</si>
  <si>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</si>
  <si>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</si>
  <si>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</si>
  <si>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</si>
  <si>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</si>
  <si>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</si>
  <si>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</si>
  <si>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</si>
  <si>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</si>
  <si>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</si>
  <si>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</si>
  <si>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</si>
  <si>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</si>
  <si>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</si>
  <si>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</si>
  <si>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</si>
  <si>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</si>
  <si>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</si>
  <si>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</si>
  <si>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</si>
  <si>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</si>
  <si>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</si>
  <si>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</si>
  <si>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</si>
  <si>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</si>
  <si>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</si>
  <si>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</si>
  <si>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</si>
  <si>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</si>
  <si>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</si>
  <si>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</si>
  <si>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</si>
  <si>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</si>
  <si>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</si>
  <si>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</si>
  <si>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</si>
  <si>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</si>
  <si>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</si>
  <si>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</si>
  <si>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</si>
  <si>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</si>
  <si>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</si>
  <si>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</si>
  <si>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</si>
  <si>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</si>
  <si>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</si>
  <si>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</si>
  <si>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</si>
  <si>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</si>
  <si>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</si>
  <si>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</si>
  <si>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</si>
  <si>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</si>
  <si>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</si>
  <si>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</si>
  <si>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</si>
  <si>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</si>
  <si>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</si>
  <si>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</si>
  <si>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</si>
  <si>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</si>
  <si>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</si>
  <si>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</si>
  <si>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</si>
  <si>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</si>
  <si>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</si>
  <si>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</si>
  <si>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</si>
  <si>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</si>
  <si>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</si>
  <si>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</si>
  <si>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</si>
  <si>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</si>
  <si>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</si>
  <si>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</si>
  <si>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</si>
  <si>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</si>
  <si>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</si>
  <si>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</si>
  <si>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</si>
  <si>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</si>
  <si>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</si>
  <si>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</si>
  <si>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</si>
  <si>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</si>
  <si>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</si>
  <si>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</si>
  <si>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</si>
  <si>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</si>
  <si>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</si>
  <si>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</si>
  <si>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</si>
  <si>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</si>
  <si>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</si>
  <si>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</si>
  <si>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</si>
  <si>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</si>
  <si>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</si>
  <si>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</si>
  <si>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</si>
  <si>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</si>
  <si>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</si>
  <si>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</si>
  <si>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</si>
  <si>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</si>
  <si>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</si>
  <si>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</si>
  <si>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</si>
  <si>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</si>
  <si>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</si>
  <si>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</si>
  <si>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</si>
  <si>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</si>
  <si>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</si>
  <si>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</si>
  <si>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</si>
  <si>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</si>
  <si>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</si>
  <si>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</si>
  <si>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</si>
  <si>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</si>
  <si>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</si>
  <si>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</si>
  <si>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</si>
  <si>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</si>
  <si>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</si>
  <si>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</si>
  <si>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</si>
  <si>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</si>
  <si>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</si>
  <si>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</si>
  <si>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</si>
  <si>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</si>
  <si>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</si>
  <si>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</si>
  <si>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</si>
  <si>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</si>
  <si>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</si>
  <si>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</si>
  <si>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</si>
  <si>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</si>
  <si>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</si>
  <si>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</si>
  <si>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</si>
  <si>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</si>
  <si>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</si>
  <si>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</si>
  <si>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</si>
  <si>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</si>
  <si>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</si>
  <si>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</si>
  <si>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</si>
  <si>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</si>
  <si>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</si>
  <si>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</si>
  <si>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</si>
  <si>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</si>
  <si>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</si>
  <si>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</si>
  <si>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</si>
  <si>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</si>
  <si>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</si>
  <si>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</si>
  <si>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</si>
  <si>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</si>
  <si>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</si>
  <si>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</si>
  <si>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</si>
  <si>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</si>
  <si>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</si>
  <si>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</si>
  <si>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</si>
  <si>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</si>
  <si>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</si>
  <si>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</si>
  <si>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</si>
  <si>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</si>
  <si>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</si>
  <si>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</si>
  <si>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</si>
  <si>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</si>
  <si>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</si>
  <si>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</si>
  <si>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</si>
  <si>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</si>
  <si>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</si>
  <si>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</si>
  <si>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</si>
  <si>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</si>
  <si>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</si>
  <si>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</si>
  <si>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</si>
  <si>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</si>
  <si>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</si>
  <si>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</si>
  <si>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</si>
  <si>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</si>
  <si>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</si>
  <si>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</si>
  <si>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</si>
  <si>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</si>
  <si>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</si>
  <si>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</si>
  <si>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</si>
  <si>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</si>
  <si>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</si>
  <si>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</si>
  <si>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</si>
  <si>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</si>
  <si>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</si>
  <si>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</si>
  <si>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</si>
  <si>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</si>
  <si>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</si>
  <si>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</si>
  <si>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</si>
  <si>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</si>
  <si>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</si>
  <si>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</si>
  <si>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</si>
  <si>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</si>
  <si>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</si>
  <si>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</si>
  <si>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</si>
  <si>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</si>
  <si>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</si>
  <si>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</si>
  <si>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</si>
  <si>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</si>
  <si>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</si>
  <si>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</si>
  <si>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</si>
  <si>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</si>
  <si>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</si>
  <si>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</si>
  <si>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</si>
  <si>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</si>
  <si>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</si>
  <si>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</si>
  <si>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</si>
  <si>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</si>
  <si>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</si>
  <si>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</si>
  <si>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</si>
  <si>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</si>
  <si>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</si>
  <si>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</si>
  <si>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</si>
  <si>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</si>
  <si>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</si>
  <si>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</si>
  <si>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</si>
  <si>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</si>
  <si>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</si>
  <si>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</si>
  <si>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</si>
  <si>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</si>
  <si>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</si>
  <si>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</si>
  <si>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</si>
  <si>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</si>
  <si>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</si>
  <si>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</si>
  <si>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</si>
  <si>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</si>
  <si>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</si>
  <si>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</si>
  <si>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</si>
  <si>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</si>
  <si>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</si>
  <si>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</si>
  <si>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</si>
  <si>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</si>
  <si>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</si>
  <si>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</si>
  <si>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</si>
  <si>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</si>
  <si>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</si>
  <si>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</si>
  <si>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</si>
  <si>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</si>
  <si>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</si>
  <si>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</si>
  <si>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</si>
  <si>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</si>
  <si>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</si>
  <si>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</si>
  <si>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</si>
  <si>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</si>
  <si>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</si>
  <si>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</si>
  <si>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</si>
  <si>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</si>
  <si>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</si>
  <si>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</si>
  <si>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</si>
  <si>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</si>
  <si>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</si>
  <si>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</si>
  <si>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</si>
  <si>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</si>
  <si>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</si>
  <si>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</si>
  <si>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</si>
  <si>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</si>
  <si>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</si>
  <si>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</si>
  <si>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</si>
  <si>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</si>
  <si>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</si>
  <si>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</si>
  <si>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</si>
  <si>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</si>
  <si>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</si>
  <si>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</si>
  <si>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</si>
  <si>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</si>
  <si>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</si>
  <si>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</si>
  <si>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</si>
  <si>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</si>
  <si>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</si>
  <si>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</si>
  <si>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</si>
  <si>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</si>
  <si>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</si>
  <si>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</si>
  <si>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</si>
  <si>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</si>
  <si>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</si>
  <si>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</si>
  <si>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</si>
  <si>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</si>
  <si>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</si>
  <si>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</si>
  <si>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</si>
  <si>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</si>
  <si>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</si>
  <si>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</si>
  <si>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</si>
  <si>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</si>
  <si>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</si>
  <si>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</si>
  <si>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</si>
  <si>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</si>
  <si>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</si>
  <si>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</si>
  <si>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</si>
  <si>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</si>
  <si>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</si>
  <si>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</si>
  <si>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</si>
  <si>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</si>
  <si>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</si>
  <si>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</si>
  <si>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</si>
  <si>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</si>
  <si>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</si>
  <si>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</si>
  <si>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</si>
  <si>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</si>
  <si>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</si>
  <si>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</si>
  <si>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</si>
  <si>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</si>
  <si>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</si>
  <si>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</si>
  <si>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</si>
  <si>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</si>
  <si>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</si>
  <si>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</si>
  <si>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</si>
  <si>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</si>
  <si>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</si>
  <si>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</si>
  <si>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</si>
  <si>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</si>
  <si>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</si>
  <si>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</si>
  <si>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</si>
  <si>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</si>
  <si>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</si>
  <si>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</si>
  <si>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</si>
  <si>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</si>
  <si>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</si>
  <si>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</si>
  <si>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</si>
  <si>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</si>
  <si>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</si>
  <si>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</si>
  <si>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</si>
  <si>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</si>
  <si>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</si>
  <si>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</si>
  <si>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</si>
  <si>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</si>
  <si>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</si>
  <si>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</si>
  <si>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</si>
  <si>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</si>
  <si>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</si>
  <si>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</si>
  <si>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</si>
  <si>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</si>
  <si>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</si>
  <si>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</si>
  <si>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</si>
  <si>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</si>
  <si>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</si>
  <si>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</si>
  <si>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</si>
  <si>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</si>
  <si>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</si>
  <si>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</si>
  <si>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</si>
  <si>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</si>
  <si>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</si>
  <si>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</si>
  <si>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</si>
  <si>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</si>
  <si>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</si>
  <si>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</si>
  <si>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</si>
  <si>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</si>
  <si>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</si>
  <si>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</si>
  <si>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</si>
  <si>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</si>
  <si>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</si>
  <si>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</si>
  <si>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</si>
  <si>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</si>
  <si>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</si>
  <si>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</si>
  <si>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</si>
  <si>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</si>
  <si>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</si>
  <si>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</si>
  <si>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</si>
  <si>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</si>
  <si>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</si>
  <si>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</si>
  <si>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</si>
  <si>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</si>
  <si>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</si>
  <si>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</si>
  <si>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</si>
  <si>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</si>
  <si>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</si>
  <si>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</si>
  <si>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</si>
  <si>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</si>
  <si>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</si>
  <si>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</si>
  <si>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</si>
  <si>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</si>
  <si>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</si>
  <si>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</si>
  <si>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</si>
  <si>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</si>
  <si>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</si>
  <si>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</si>
  <si>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</si>
  <si>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</si>
  <si>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</si>
  <si>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</si>
  <si>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</si>
  <si>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</si>
  <si>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</si>
  <si>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</si>
  <si>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</si>
  <si>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</si>
  <si>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</si>
  <si>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</si>
  <si>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</si>
  <si>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</si>
  <si>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</si>
  <si>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</si>
  <si>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</si>
  <si>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</si>
  <si>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</si>
  <si>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</si>
  <si>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</si>
  <si>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</si>
  <si>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</si>
  <si>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</si>
  <si>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</si>
  <si>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</si>
  <si>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</si>
  <si>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</si>
  <si>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</si>
  <si>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</si>
  <si>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</si>
  <si>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</si>
  <si>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</si>
  <si>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</si>
  <si>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</si>
  <si>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</si>
  <si>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</si>
  <si>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</si>
  <si>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</si>
  <si>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</si>
  <si>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</si>
  <si>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</si>
  <si>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</si>
  <si>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</si>
  <si>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</si>
  <si>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</si>
  <si>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</si>
  <si>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</si>
  <si>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</si>
  <si>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</si>
  <si>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</si>
  <si>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</si>
  <si>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</si>
  <si>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</si>
  <si>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ACTIVITY</t>
  </si>
  <si>
    <t/>
  </si>
  <si>
    <t>TYPE</t>
  </si>
  <si>
    <t>COMU CODE</t>
  </si>
  <si>
    <t>MUNICIPALITY</t>
  </si>
  <si>
    <t>NEW</t>
  </si>
  <si>
    <t>add &amp;  alt</t>
  </si>
  <si>
    <t>ADD</t>
  </si>
  <si>
    <t>ALT</t>
  </si>
  <si>
    <t xml:space="preserve">NEW  </t>
  </si>
  <si>
    <t>add &amp; alt</t>
  </si>
  <si>
    <t xml:space="preserve">ADD  </t>
  </si>
  <si>
    <t xml:space="preserve">ALT  </t>
  </si>
  <si>
    <t>TETERBORO BORO</t>
  </si>
  <si>
    <t>TUCKERTON BORO</t>
  </si>
  <si>
    <t>code 2012</t>
  </si>
  <si>
    <t>PRINCETON (CONSOLIDATED)</t>
  </si>
  <si>
    <t>See Princeton (1114)</t>
  </si>
  <si>
    <t>Table11a</t>
  </si>
  <si>
    <t>NJ 2012 (5/7/13)</t>
  </si>
  <si>
    <t>NJ 2011 (6/7/12)</t>
  </si>
  <si>
    <t>NJ 2010(4/7/11)</t>
  </si>
  <si>
    <t>NJ 2009 (6/7/10)</t>
  </si>
  <si>
    <t>NJ 2008 (6/7/09)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</si>
  <si>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</si>
  <si>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</si>
  <si>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</si>
  <si>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</si>
  <si>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</si>
  <si>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</si>
  <si>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</si>
  <si>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</si>
  <si>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</si>
  <si>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11b</t>
  </si>
  <si>
    <t>top municipalities</t>
  </si>
  <si>
    <t>NJ 2014 (5/7/15)</t>
  </si>
  <si>
    <t xml:space="preserve">  </t>
  </si>
  <si>
    <t xml:space="preserve">Dollar amount of work by permit type (reswork) </t>
  </si>
  <si>
    <t>Dollar amount of work by permit type  (nonres)</t>
  </si>
  <si>
    <t xml:space="preserve">           RESIDENTIAL ($ AMOUNT)</t>
  </si>
  <si>
    <t xml:space="preserve">     NONRESIDENTIAL ($ AMOUNT)</t>
  </si>
  <si>
    <t>NEW CON-</t>
  </si>
  <si>
    <t>ADDITIONS &amp;</t>
  </si>
  <si>
    <t>STRUCTION</t>
  </si>
  <si>
    <t>ALTERATIONS</t>
  </si>
  <si>
    <t>residential</t>
  </si>
  <si>
    <t>nonresidential</t>
  </si>
  <si>
    <t>Princeton (1114)</t>
  </si>
  <si>
    <t>NJ 2015 (4/7/16)</t>
  </si>
  <si>
    <t>vlookup(c5,x$5:ab$568,3,false)</t>
  </si>
  <si>
    <t>NJ 2016 (7/7/17)</t>
  </si>
  <si>
    <t>vlookup(c5,r$5:v$568,3,false)</t>
  </si>
  <si>
    <t>NJ 2017 (4/9/18)</t>
  </si>
  <si>
    <t>NJ 2018 (7/8/19)</t>
  </si>
  <si>
    <t>RIDGEWOOD VILLAGE</t>
  </si>
  <si>
    <t>See Hardwick</t>
  </si>
  <si>
    <t>NJ 2019 (8/7/20)</t>
  </si>
  <si>
    <t>Estimated cost of construction authorized by building permits, 2021</t>
  </si>
  <si>
    <t>NJ 2020 (8/7/20)</t>
  </si>
  <si>
    <t>Source:  New Jersey Department of Community Affairs, 08/08/2022</t>
  </si>
  <si>
    <t>See Hardwick Twp.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</si>
</sst>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&quot;$&quot;#,##0.0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>
        <color theme="0"/>
      </left>
      <right style="double">
        <color theme="0"/>
      </right>
      <top style="double"/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/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shrinkToFit="1"/>
    </xf>
    <xf numFmtId="3" fontId="2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3" fillId="2" borderId="0" xfId="0" applyFont="1" applyAlignment="1">
      <alignment/>
    </xf>
    <xf numFmtId="0" fontId="9" fillId="2" borderId="0" xfId="0" applyNumberFormat="1" applyFont="1" applyAlignment="1">
      <alignment horizontal="center"/>
    </xf>
    <xf numFmtId="3" fontId="6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5" fillId="2" borderId="0" xfId="0" applyFont="1" applyAlignment="1">
      <alignment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6" fontId="50" fillId="2" borderId="0" xfId="0" applyNumberFormat="1" applyFont="1" applyAlignment="1" applyProtection="1">
      <alignment horizontal="left"/>
      <protection locked="0"/>
    </xf>
    <xf numFmtId="166" fontId="50" fillId="2" borderId="10" xfId="0" applyNumberFormat="1" applyFont="1" applyBorder="1" applyAlignment="1" applyProtection="1">
      <alignment horizontal="lef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51" fillId="2" borderId="0" xfId="0" applyFont="1" applyAlignment="1">
      <alignment/>
    </xf>
    <xf numFmtId="0" fontId="14" fillId="2" borderId="0" xfId="0" applyFont="1" applyAlignment="1">
      <alignment/>
    </xf>
    <xf numFmtId="166" fontId="50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165" fontId="6" fillId="2" borderId="11" xfId="0" applyNumberFormat="1" applyFont="1" applyBorder="1" applyAlignment="1">
      <alignment horizontal="right"/>
    </xf>
    <xf numFmtId="165" fontId="6" fillId="2" borderId="11" xfId="0" applyNumberFormat="1" applyFont="1" applyBorder="1" applyAlignment="1">
      <alignment shrinkToFit="1"/>
    </xf>
    <xf numFmtId="3" fontId="6" fillId="2" borderId="11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shrinkToFit="1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165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4" fontId="4" fillId="2" borderId="11" xfId="0" applyNumberFormat="1" applyFont="1" applyBorder="1" applyAlignment="1">
      <alignment/>
    </xf>
    <xf numFmtId="4" fontId="11" fillId="2" borderId="11" xfId="0" applyNumberFormat="1" applyFont="1" applyBorder="1" applyAlignment="1">
      <alignment/>
    </xf>
    <xf numFmtId="165" fontId="4" fillId="2" borderId="11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34" borderId="0" xfId="0" applyNumberFormat="1" applyFont="1" applyFill="1" applyBorder="1" applyAlignment="1">
      <alignment horizontal="right"/>
    </xf>
    <xf numFmtId="0" fontId="3" fillId="35" borderId="0" xfId="0" applyNumberFormat="1" applyFont="1" applyFill="1" applyBorder="1" applyAlignment="1">
      <alignment vertical="center" wrapText="1"/>
    </xf>
    <xf numFmtId="0" fontId="0" fillId="35" borderId="0" xfId="0" applyNumberForma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5" fillId="2" borderId="13" xfId="0" applyNumberFormat="1" applyFont="1" applyBorder="1" applyAlignment="1">
      <alignment/>
    </xf>
    <xf numFmtId="165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5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7" fillId="35" borderId="14" xfId="0" applyNumberFormat="1" applyFont="1" applyFill="1" applyBorder="1" applyAlignment="1">
      <alignment/>
    </xf>
    <xf numFmtId="0" fontId="9" fillId="35" borderId="15" xfId="0" applyNumberFormat="1" applyFont="1" applyFill="1" applyBorder="1" applyAlignment="1">
      <alignment/>
    </xf>
    <xf numFmtId="0" fontId="7" fillId="35" borderId="15" xfId="0" applyNumberFormat="1" applyFont="1" applyFill="1" applyBorder="1" applyAlignment="1">
      <alignment/>
    </xf>
    <xf numFmtId="0" fontId="7" fillId="35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5" borderId="17" xfId="0" applyNumberFormat="1" applyFill="1" applyBorder="1" applyAlignment="1">
      <alignment/>
    </xf>
    <xf numFmtId="0" fontId="0" fillId="35" borderId="18" xfId="0" applyNumberFormat="1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5" borderId="19" xfId="0" applyNumberFormat="1" applyFont="1" applyFill="1" applyBorder="1" applyAlignment="1">
      <alignment/>
    </xf>
    <xf numFmtId="0" fontId="5" fillId="35" borderId="20" xfId="0" applyNumberFormat="1" applyFont="1" applyFill="1" applyBorder="1" applyAlignment="1">
      <alignment/>
    </xf>
    <xf numFmtId="0" fontId="3" fillId="35" borderId="20" xfId="0" applyNumberFormat="1" applyFont="1" applyFill="1" applyBorder="1" applyAlignment="1">
      <alignment/>
    </xf>
    <xf numFmtId="0" fontId="3" fillId="35" borderId="21" xfId="0" applyNumberFormat="1" applyFont="1" applyFill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164" fontId="5" fillId="2" borderId="0" xfId="0" applyNumberFormat="1" applyFont="1" applyBorder="1" applyAlignment="1">
      <alignment/>
    </xf>
    <xf numFmtId="0" fontId="0" fillId="35" borderId="14" xfId="0" applyNumberFormat="1" applyFill="1" applyBorder="1" applyAlignment="1">
      <alignment/>
    </xf>
    <xf numFmtId="0" fontId="0" fillId="35" borderId="15" xfId="0" applyNumberFormat="1" applyFill="1" applyBorder="1" applyAlignment="1">
      <alignment/>
    </xf>
    <xf numFmtId="0" fontId="0" fillId="35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3" fillId="35" borderId="17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8" fillId="2" borderId="0" xfId="0" applyNumberFormat="1" applyFont="1" applyAlignment="1">
      <alignment horizontal="center"/>
    </xf>
    <xf numFmtId="37" fontId="8" fillId="2" borderId="0" xfId="0" applyNumberFormat="1" applyFont="1" applyAlignment="1">
      <alignment/>
    </xf>
    <xf numFmtId="37" fontId="8" fillId="2" borderId="0" xfId="0" applyNumberFormat="1" applyFont="1" applyAlignment="1">
      <alignment horizontal="fill"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6" fillId="2" borderId="10" xfId="0" applyNumberFormat="1" applyFont="1" applyBorder="1" applyAlignment="1">
      <alignment horizontal="right"/>
    </xf>
    <xf numFmtId="3" fontId="51" fillId="2" borderId="11" xfId="0" applyNumberFormat="1" applyFont="1" applyBorder="1" applyAlignment="1">
      <alignment horizontal="left"/>
    </xf>
    <xf numFmtId="0" fontId="53" fillId="2" borderId="0" xfId="0" applyNumberFormat="1" applyFont="1" applyAlignment="1">
      <alignment/>
    </xf>
    <xf numFmtId="0" fontId="3" fillId="35" borderId="11" xfId="0" applyNumberFormat="1" applyFont="1" applyFill="1" applyBorder="1" applyAlignment="1">
      <alignment vertical="center" wrapText="1"/>
    </xf>
    <xf numFmtId="0" fontId="0" fillId="35" borderId="11" xfId="0" applyNumberFormat="1" applyFill="1" applyBorder="1" applyAlignment="1">
      <alignment/>
    </xf>
    <xf numFmtId="165" fontId="3" fillId="35" borderId="11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3" fontId="3" fillId="35" borderId="11" xfId="0" applyNumberFormat="1" applyFont="1" applyFill="1" applyBorder="1" applyAlignment="1">
      <alignment/>
    </xf>
    <xf numFmtId="0" fontId="5" fillId="2" borderId="0" xfId="0" applyNumberFormat="1" applyFont="1" applyAlignment="1">
      <alignment/>
    </xf>
    <xf numFmtId="3" fontId="6" fillId="2" borderId="11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"/>
    </xf>
    <xf numFmtId="0" fontId="11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3" fontId="5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0" fontId="3" fillId="35" borderId="2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12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3" fillId="2" borderId="20" xfId="0" applyNumberFormat="1" applyFont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3" fontId="0" fillId="2" borderId="0" xfId="0" applyNumberFormat="1" applyAlignment="1">
      <alignment horizontal="center"/>
    </xf>
    <xf numFmtId="0" fontId="3" fillId="35" borderId="20" xfId="0" applyNumberFormat="1" applyFont="1" applyFill="1" applyBorder="1" applyAlignment="1">
      <alignment vertical="center" wrapText="1"/>
    </xf>
    <xf numFmtId="3" fontId="3" fillId="35" borderId="20" xfId="0" applyNumberFormat="1" applyFont="1" applyFill="1" applyBorder="1" applyAlignment="1">
      <alignment horizontal="right" vertical="center" wrapText="1"/>
    </xf>
    <xf numFmtId="165" fontId="3" fillId="35" borderId="0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  <xf numFmtId="3" fontId="4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3" fontId="3" fillId="36" borderId="0" xfId="0" applyNumberFormat="1" applyFont="1" applyFill="1" applyBorder="1" applyAlignment="1">
      <alignment horizontal="center"/>
    </xf>
    <xf numFmtId="0" fontId="3" fillId="2" borderId="1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167" fontId="5" fillId="2" borderId="0" xfId="0" applyNumberFormat="1" applyFont="1" applyAlignment="1">
      <alignment/>
    </xf>
    <xf numFmtId="3" fontId="4" fillId="2" borderId="0" xfId="0" applyNumberFormat="1" applyFont="1" applyBorder="1" applyAlignment="1">
      <alignment/>
    </xf>
    <xf numFmtId="165" fontId="4" fillId="2" borderId="0" xfId="0" applyNumberFormat="1" applyFont="1" applyBorder="1" applyAlignment="1">
      <alignment/>
    </xf>
    <xf numFmtId="37" fontId="6" fillId="2" borderId="0" xfId="0" applyNumberFormat="1" applyFont="1" applyBorder="1" applyAlignment="1">
      <alignment/>
    </xf>
    <xf numFmtId="3" fontId="3" fillId="2" borderId="0" xfId="0" applyNumberFormat="1" applyFont="1" applyBorder="1" applyAlignment="1">
      <alignment horizontal="center"/>
    </xf>
    <xf numFmtId="3" fontId="5" fillId="2" borderId="12" xfId="0" applyNumberFormat="1" applyFont="1" applyBorder="1" applyAlignment="1">
      <alignment horizontal="right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0" fillId="2" borderId="24" xfId="0" applyNumberFormat="1" applyBorder="1" applyAlignment="1">
      <alignment/>
    </xf>
    <xf numFmtId="0" fontId="2" fillId="2" borderId="25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 horizontal="center"/>
    </xf>
    <xf numFmtId="0" fontId="6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"/>
    </xf>
    <xf numFmtId="3" fontId="5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C1">
      <selection activeCell="L6" sqref="L6:M559"/>
    </sheetView>
  </sheetViews>
  <sheetFormatPr defaultColWidth="8.88671875" defaultRowHeight="15"/>
  <cols>
    <col min="2" max="2" width="24.10546875" style="0" bestFit="1" customWidth="1"/>
    <col min="3" max="3" width="9.88671875" style="0" bestFit="1" customWidth="1"/>
    <col min="4" max="4" width="18.99609375" style="0" bestFit="1" customWidth="1"/>
    <col min="5" max="5" width="13.21484375" style="0" bestFit="1" customWidth="1"/>
    <col min="6" max="6" width="9.88671875" style="0" bestFit="1" customWidth="1"/>
    <col min="8" max="8" width="14.10546875" style="0" bestFit="1" customWidth="1"/>
    <col min="9" max="9" width="24.10546875" style="0" bestFit="1" customWidth="1"/>
    <col min="10" max="11" width="11.10546875" style="0" bestFit="1" customWidth="1"/>
    <col min="12" max="12" width="8.99609375" style="0" bestFit="1" customWidth="1"/>
    <col min="13" max="13" width="10.88671875" style="0" bestFit="1" customWidth="1"/>
    <col min="17" max="17" width="10.88671875" style="0" bestFit="1" customWidth="1"/>
    <col min="23" max="23" width="13.99609375" style="0" customWidth="1"/>
    <col min="24" max="25" width="10.99609375" style="0" bestFit="1" customWidth="1"/>
    <col min="26" max="26" width="9.88671875" style="0" bestFit="1" customWidth="1"/>
    <col min="27" max="27" width="10.99609375" style="0" bestFit="1" customWidth="1"/>
  </cols>
  <sheetData>
    <row r="1" spans="1:13" ht="15.75">
      <c r="A1" s="67" t="s">
        <v>2310</v>
      </c>
      <c r="B1" s="66"/>
      <c r="C1" s="63"/>
      <c r="D1" s="63"/>
      <c r="F1" s="60"/>
      <c r="H1" s="60" t="s">
        <v>2311</v>
      </c>
      <c r="I1" s="60"/>
      <c r="J1" s="63"/>
      <c r="K1" s="63"/>
      <c r="L1" s="60"/>
      <c r="M1" s="60"/>
    </row>
    <row r="2" spans="1:13" ht="15">
      <c r="A2" s="60" t="s">
        <v>2309</v>
      </c>
      <c r="B2" s="60"/>
      <c r="C2" s="63" t="s">
        <v>2273</v>
      </c>
      <c r="D2" s="63"/>
      <c r="E2" s="63" t="s">
        <v>2274</v>
      </c>
      <c r="F2" s="63" t="s">
        <v>2274</v>
      </c>
      <c r="H2" s="60"/>
      <c r="I2" s="60"/>
      <c r="J2" s="63" t="s">
        <v>2273</v>
      </c>
      <c r="K2" s="63"/>
      <c r="L2" s="63" t="s">
        <v>2274</v>
      </c>
      <c r="M2" s="63" t="s">
        <v>2274</v>
      </c>
    </row>
    <row r="3" spans="1:13" ht="15">
      <c r="A3" s="63" t="s">
        <v>2274</v>
      </c>
      <c r="B3" s="63" t="s">
        <v>2274</v>
      </c>
      <c r="C3" s="63" t="s">
        <v>2275</v>
      </c>
      <c r="D3" s="63"/>
      <c r="E3" s="63" t="s">
        <v>2274</v>
      </c>
      <c r="F3" s="63" t="s">
        <v>2274</v>
      </c>
      <c r="H3" s="63"/>
      <c r="I3" s="63" t="s">
        <v>2274</v>
      </c>
      <c r="J3" s="63" t="s">
        <v>2275</v>
      </c>
      <c r="K3" s="63"/>
      <c r="L3" s="63" t="s">
        <v>2274</v>
      </c>
      <c r="M3" s="63" t="s">
        <v>2274</v>
      </c>
    </row>
    <row r="4" spans="1:13" ht="15">
      <c r="A4" s="60"/>
      <c r="B4" s="63" t="s">
        <v>2274</v>
      </c>
      <c r="C4" s="60"/>
      <c r="D4" s="60"/>
      <c r="E4" s="60"/>
      <c r="F4" s="60"/>
      <c r="H4" s="63" t="s">
        <v>2274</v>
      </c>
      <c r="I4" s="63" t="s">
        <v>2274</v>
      </c>
      <c r="J4" s="60"/>
      <c r="K4" s="60"/>
      <c r="L4" s="60"/>
      <c r="M4" s="60"/>
    </row>
    <row r="5" spans="1:13" ht="15.75" thickBot="1">
      <c r="A5" s="64" t="s">
        <v>2276</v>
      </c>
      <c r="B5" s="64" t="s">
        <v>2277</v>
      </c>
      <c r="C5" s="65" t="s">
        <v>2278</v>
      </c>
      <c r="D5" s="65" t="s">
        <v>2279</v>
      </c>
      <c r="E5" s="65" t="s">
        <v>2280</v>
      </c>
      <c r="F5" s="65" t="s">
        <v>2281</v>
      </c>
      <c r="H5" s="64" t="s">
        <v>2276</v>
      </c>
      <c r="I5" s="64" t="s">
        <v>2277</v>
      </c>
      <c r="J5" s="68" t="s">
        <v>2282</v>
      </c>
      <c r="K5" s="65" t="s">
        <v>2283</v>
      </c>
      <c r="L5" s="68" t="s">
        <v>2284</v>
      </c>
      <c r="M5" s="68" t="s">
        <v>2285</v>
      </c>
    </row>
    <row r="6" spans="1:13" ht="15.75" thickTop="1">
      <c r="A6" s="69" t="s">
        <v>869</v>
      </c>
      <c r="B6" s="181" t="s">
        <v>1734</v>
      </c>
      <c r="C6" s="62">
        <v>1600400</v>
      </c>
      <c r="D6" s="38">
        <f>E6+F6</f>
        <v>2088895</v>
      </c>
      <c r="E6" s="62">
        <v>302900</v>
      </c>
      <c r="F6" s="62">
        <v>1785995</v>
      </c>
      <c r="H6" s="69" t="s">
        <v>869</v>
      </c>
      <c r="I6" s="181" t="s">
        <v>1734</v>
      </c>
      <c r="J6" s="62">
        <v>1551722</v>
      </c>
      <c r="K6" s="38">
        <f>L6+M6</f>
        <v>913105</v>
      </c>
      <c r="L6" s="60"/>
      <c r="M6" s="62">
        <v>913105</v>
      </c>
    </row>
    <row r="7" spans="1:13" ht="15">
      <c r="A7" s="69" t="s">
        <v>872</v>
      </c>
      <c r="B7" s="181" t="s">
        <v>1735</v>
      </c>
      <c r="C7" s="62">
        <v>4881301</v>
      </c>
      <c r="D7" s="38">
        <f aca="true" t="shared" si="0" ref="D7:D70">E7+F7</f>
        <v>32643290</v>
      </c>
      <c r="E7" s="62">
        <v>1068740</v>
      </c>
      <c r="F7" s="62">
        <v>31574550</v>
      </c>
      <c r="H7" s="69" t="s">
        <v>872</v>
      </c>
      <c r="I7" s="181" t="s">
        <v>1735</v>
      </c>
      <c r="J7" s="62">
        <v>48430265</v>
      </c>
      <c r="K7" s="38">
        <f aca="true" t="shared" si="1" ref="K7:K70">L7+M7</f>
        <v>54448999</v>
      </c>
      <c r="L7" s="62">
        <v>10757300</v>
      </c>
      <c r="M7" s="62">
        <v>43691699</v>
      </c>
    </row>
    <row r="8" spans="1:13" ht="15">
      <c r="A8" s="69" t="s">
        <v>875</v>
      </c>
      <c r="B8" s="181" t="s">
        <v>1736</v>
      </c>
      <c r="C8" s="62">
        <v>45489921</v>
      </c>
      <c r="D8" s="38">
        <f t="shared" si="0"/>
        <v>11479941</v>
      </c>
      <c r="E8" s="62">
        <v>3063804</v>
      </c>
      <c r="F8" s="62">
        <v>8416137</v>
      </c>
      <c r="H8" s="69" t="s">
        <v>875</v>
      </c>
      <c r="I8" s="181" t="s">
        <v>1736</v>
      </c>
      <c r="J8" s="62">
        <v>6075000</v>
      </c>
      <c r="K8" s="38">
        <f t="shared" si="1"/>
        <v>3928787</v>
      </c>
      <c r="L8" s="62">
        <v>19600</v>
      </c>
      <c r="M8" s="62">
        <v>3909187</v>
      </c>
    </row>
    <row r="9" spans="1:13" ht="15">
      <c r="A9" s="69" t="s">
        <v>878</v>
      </c>
      <c r="B9" s="181" t="s">
        <v>1737</v>
      </c>
      <c r="C9" s="62">
        <v>343700</v>
      </c>
      <c r="D9" s="38">
        <f t="shared" si="0"/>
        <v>715267</v>
      </c>
      <c r="E9" s="62">
        <v>100101</v>
      </c>
      <c r="F9" s="62">
        <v>615166</v>
      </c>
      <c r="H9" s="69" t="s">
        <v>878</v>
      </c>
      <c r="I9" s="181" t="s">
        <v>1737</v>
      </c>
      <c r="J9" s="62">
        <v>67900</v>
      </c>
      <c r="K9" s="38">
        <f t="shared" si="1"/>
        <v>611298</v>
      </c>
      <c r="L9" s="60"/>
      <c r="M9" s="62">
        <v>611298</v>
      </c>
    </row>
    <row r="10" spans="1:13" ht="15">
      <c r="A10" s="69" t="s">
        <v>881</v>
      </c>
      <c r="B10" s="181" t="s">
        <v>1738</v>
      </c>
      <c r="C10" s="62">
        <v>675881</v>
      </c>
      <c r="D10" s="38">
        <f t="shared" si="0"/>
        <v>1737337</v>
      </c>
      <c r="E10" s="62">
        <v>114620</v>
      </c>
      <c r="F10" s="62">
        <v>1622717</v>
      </c>
      <c r="H10" s="69" t="s">
        <v>881</v>
      </c>
      <c r="I10" s="181" t="s">
        <v>1738</v>
      </c>
      <c r="J10" s="62">
        <v>1140772</v>
      </c>
      <c r="K10" s="38">
        <f t="shared" si="1"/>
        <v>1006883</v>
      </c>
      <c r="L10" s="60"/>
      <c r="M10" s="62">
        <v>1006883</v>
      </c>
    </row>
    <row r="11" spans="1:13" ht="15">
      <c r="A11" s="69" t="s">
        <v>884</v>
      </c>
      <c r="B11" s="181" t="s">
        <v>1739</v>
      </c>
      <c r="C11" s="62">
        <v>96450</v>
      </c>
      <c r="D11" s="38">
        <f t="shared" si="0"/>
        <v>121455</v>
      </c>
      <c r="E11" s="60"/>
      <c r="F11" s="62">
        <v>121455</v>
      </c>
      <c r="H11" s="69" t="s">
        <v>884</v>
      </c>
      <c r="I11" s="181" t="s">
        <v>1739</v>
      </c>
      <c r="J11" s="62">
        <v>2500</v>
      </c>
      <c r="K11" s="38">
        <f t="shared" si="1"/>
        <v>49500</v>
      </c>
      <c r="L11" s="62">
        <v>9000</v>
      </c>
      <c r="M11" s="62">
        <v>40500</v>
      </c>
    </row>
    <row r="12" spans="1:13" ht="15">
      <c r="A12" s="69" t="s">
        <v>887</v>
      </c>
      <c r="B12" s="181" t="s">
        <v>1740</v>
      </c>
      <c r="C12" s="62">
        <v>268300</v>
      </c>
      <c r="D12" s="38">
        <f t="shared" si="0"/>
        <v>1102531</v>
      </c>
      <c r="E12" s="60"/>
      <c r="F12" s="62">
        <v>1102531</v>
      </c>
      <c r="H12" s="69" t="s">
        <v>887</v>
      </c>
      <c r="I12" s="181" t="s">
        <v>1740</v>
      </c>
      <c r="J12" s="62">
        <v>1376740</v>
      </c>
      <c r="K12" s="38">
        <f t="shared" si="1"/>
        <v>1066013</v>
      </c>
      <c r="L12" s="60"/>
      <c r="M12" s="62">
        <v>1066013</v>
      </c>
    </row>
    <row r="13" spans="1:13" ht="15">
      <c r="A13" s="69" t="s">
        <v>890</v>
      </c>
      <c r="B13" s="181" t="s">
        <v>1741</v>
      </c>
      <c r="C13" s="62">
        <v>13265122</v>
      </c>
      <c r="D13" s="38">
        <f t="shared" si="0"/>
        <v>13693388</v>
      </c>
      <c r="E13" s="62">
        <v>1215410</v>
      </c>
      <c r="F13" s="62">
        <v>12477978</v>
      </c>
      <c r="H13" s="69" t="s">
        <v>890</v>
      </c>
      <c r="I13" s="181" t="s">
        <v>1741</v>
      </c>
      <c r="J13" s="62">
        <v>6827358</v>
      </c>
      <c r="K13" s="38">
        <f t="shared" si="1"/>
        <v>10750102</v>
      </c>
      <c r="L13" s="62">
        <v>910098</v>
      </c>
      <c r="M13" s="62">
        <v>9840004</v>
      </c>
    </row>
    <row r="14" spans="1:13" ht="15">
      <c r="A14" s="69" t="s">
        <v>893</v>
      </c>
      <c r="B14" s="181" t="s">
        <v>1742</v>
      </c>
      <c r="C14" s="62">
        <v>175250</v>
      </c>
      <c r="D14" s="38">
        <f t="shared" si="0"/>
        <v>503800</v>
      </c>
      <c r="E14" s="60"/>
      <c r="F14" s="62">
        <v>503800</v>
      </c>
      <c r="H14" s="69" t="s">
        <v>893</v>
      </c>
      <c r="I14" s="181" t="s">
        <v>1742</v>
      </c>
      <c r="J14" s="62">
        <v>638478</v>
      </c>
      <c r="K14" s="38">
        <f t="shared" si="1"/>
        <v>286749</v>
      </c>
      <c r="L14" s="60"/>
      <c r="M14" s="62">
        <v>286749</v>
      </c>
    </row>
    <row r="15" spans="1:13" ht="15">
      <c r="A15" s="69" t="s">
        <v>896</v>
      </c>
      <c r="B15" s="181" t="s">
        <v>1743</v>
      </c>
      <c r="C15" s="62">
        <v>159850</v>
      </c>
      <c r="D15" s="38">
        <f t="shared" si="0"/>
        <v>788275</v>
      </c>
      <c r="E15" s="62">
        <v>40600</v>
      </c>
      <c r="F15" s="62">
        <v>747675</v>
      </c>
      <c r="H15" s="69" t="s">
        <v>896</v>
      </c>
      <c r="I15" s="181" t="s">
        <v>1743</v>
      </c>
      <c r="J15" s="62">
        <v>155400</v>
      </c>
      <c r="K15" s="38">
        <f t="shared" si="1"/>
        <v>358911</v>
      </c>
      <c r="L15" s="60"/>
      <c r="M15" s="62">
        <v>358911</v>
      </c>
    </row>
    <row r="16" spans="1:13" ht="15">
      <c r="A16" s="69" t="s">
        <v>899</v>
      </c>
      <c r="B16" s="181" t="s">
        <v>1744</v>
      </c>
      <c r="C16" s="62">
        <v>4039826</v>
      </c>
      <c r="D16" s="38">
        <f t="shared" si="0"/>
        <v>9408929</v>
      </c>
      <c r="E16" s="62">
        <v>1344659</v>
      </c>
      <c r="F16" s="62">
        <v>8064270</v>
      </c>
      <c r="H16" s="69" t="s">
        <v>899</v>
      </c>
      <c r="I16" s="181" t="s">
        <v>1744</v>
      </c>
      <c r="J16" s="62">
        <v>2223548</v>
      </c>
      <c r="K16" s="38">
        <f t="shared" si="1"/>
        <v>6239871</v>
      </c>
      <c r="L16" s="62">
        <v>442100</v>
      </c>
      <c r="M16" s="62">
        <v>5797771</v>
      </c>
    </row>
    <row r="17" spans="1:13" ht="15">
      <c r="A17" s="69" t="s">
        <v>902</v>
      </c>
      <c r="B17" s="181" t="s">
        <v>1745</v>
      </c>
      <c r="C17" s="62">
        <v>5265338</v>
      </c>
      <c r="D17" s="38">
        <f t="shared" si="0"/>
        <v>7300184</v>
      </c>
      <c r="E17" s="62">
        <v>397460</v>
      </c>
      <c r="F17" s="62">
        <v>6902724</v>
      </c>
      <c r="H17" s="69" t="s">
        <v>902</v>
      </c>
      <c r="I17" s="181" t="s">
        <v>1745</v>
      </c>
      <c r="J17" s="62">
        <v>7077771</v>
      </c>
      <c r="K17" s="38">
        <f t="shared" si="1"/>
        <v>25762656</v>
      </c>
      <c r="L17" s="62">
        <v>466812</v>
      </c>
      <c r="M17" s="62">
        <v>25295844</v>
      </c>
    </row>
    <row r="18" spans="1:13" ht="15">
      <c r="A18" s="69" t="s">
        <v>905</v>
      </c>
      <c r="B18" s="181" t="s">
        <v>1746</v>
      </c>
      <c r="C18" s="62">
        <v>3819815</v>
      </c>
      <c r="D18" s="38">
        <f t="shared" si="0"/>
        <v>4041949</v>
      </c>
      <c r="E18" s="62">
        <v>688550</v>
      </c>
      <c r="F18" s="62">
        <v>3353399</v>
      </c>
      <c r="H18" s="69" t="s">
        <v>905</v>
      </c>
      <c r="I18" s="181" t="s">
        <v>1746</v>
      </c>
      <c r="J18" s="62">
        <v>640228</v>
      </c>
      <c r="K18" s="38">
        <f t="shared" si="1"/>
        <v>6670340</v>
      </c>
      <c r="L18" s="62">
        <v>86800</v>
      </c>
      <c r="M18" s="62">
        <v>6583540</v>
      </c>
    </row>
    <row r="19" spans="1:13" ht="15">
      <c r="A19" s="69" t="s">
        <v>908</v>
      </c>
      <c r="B19" s="181" t="s">
        <v>1747</v>
      </c>
      <c r="C19" s="62">
        <v>1267400</v>
      </c>
      <c r="D19" s="38">
        <f t="shared" si="0"/>
        <v>4654952</v>
      </c>
      <c r="E19" s="62">
        <v>1001926</v>
      </c>
      <c r="F19" s="62">
        <v>3653026</v>
      </c>
      <c r="H19" s="69" t="s">
        <v>908</v>
      </c>
      <c r="I19" s="181" t="s">
        <v>1747</v>
      </c>
      <c r="J19" s="62">
        <v>306000</v>
      </c>
      <c r="K19" s="38">
        <f t="shared" si="1"/>
        <v>779280</v>
      </c>
      <c r="L19" s="60"/>
      <c r="M19" s="62">
        <v>779280</v>
      </c>
    </row>
    <row r="20" spans="1:13" ht="15">
      <c r="A20" s="69" t="s">
        <v>911</v>
      </c>
      <c r="B20" s="181" t="s">
        <v>1748</v>
      </c>
      <c r="C20" s="62">
        <v>23905597</v>
      </c>
      <c r="D20" s="38">
        <f t="shared" si="0"/>
        <v>4204370</v>
      </c>
      <c r="E20" s="62">
        <v>263500</v>
      </c>
      <c r="F20" s="62">
        <v>3940870</v>
      </c>
      <c r="H20" s="69" t="s">
        <v>911</v>
      </c>
      <c r="I20" s="181" t="s">
        <v>1748</v>
      </c>
      <c r="J20" s="60"/>
      <c r="K20" s="38">
        <f t="shared" si="1"/>
        <v>14591</v>
      </c>
      <c r="L20" s="60"/>
      <c r="M20" s="62">
        <v>14591</v>
      </c>
    </row>
    <row r="21" spans="1:13" ht="15">
      <c r="A21" s="69" t="s">
        <v>914</v>
      </c>
      <c r="B21" s="181" t="s">
        <v>1749</v>
      </c>
      <c r="C21" s="62">
        <v>52378846</v>
      </c>
      <c r="D21" s="38">
        <f t="shared" si="0"/>
        <v>11122887</v>
      </c>
      <c r="E21" s="62">
        <v>346560</v>
      </c>
      <c r="F21" s="62">
        <v>10776327</v>
      </c>
      <c r="H21" s="69" t="s">
        <v>914</v>
      </c>
      <c r="I21" s="181" t="s">
        <v>1749</v>
      </c>
      <c r="J21" s="62">
        <v>335000</v>
      </c>
      <c r="K21" s="38">
        <f t="shared" si="1"/>
        <v>7204523</v>
      </c>
      <c r="L21" s="62">
        <v>604840</v>
      </c>
      <c r="M21" s="62">
        <v>6599683</v>
      </c>
    </row>
    <row r="22" spans="1:13" ht="15">
      <c r="A22" s="69" t="s">
        <v>917</v>
      </c>
      <c r="B22" s="181" t="s">
        <v>1750</v>
      </c>
      <c r="C22" s="62">
        <v>1230767</v>
      </c>
      <c r="D22" s="38">
        <f t="shared" si="0"/>
        <v>1764859</v>
      </c>
      <c r="E22" s="62">
        <v>599550</v>
      </c>
      <c r="F22" s="62">
        <v>1165309</v>
      </c>
      <c r="H22" s="69" t="s">
        <v>917</v>
      </c>
      <c r="I22" s="181" t="s">
        <v>1750</v>
      </c>
      <c r="J22" s="62">
        <v>635500</v>
      </c>
      <c r="K22" s="38">
        <f t="shared" si="1"/>
        <v>1902636</v>
      </c>
      <c r="L22" s="62">
        <v>603100</v>
      </c>
      <c r="M22" s="62">
        <v>1299536</v>
      </c>
    </row>
    <row r="23" spans="1:13" ht="15">
      <c r="A23" s="69" t="s">
        <v>920</v>
      </c>
      <c r="B23" s="181" t="s">
        <v>1751</v>
      </c>
      <c r="C23" s="62">
        <v>1853200</v>
      </c>
      <c r="D23" s="38">
        <f t="shared" si="0"/>
        <v>3401302</v>
      </c>
      <c r="E23" s="62">
        <v>171900</v>
      </c>
      <c r="F23" s="62">
        <v>3229402</v>
      </c>
      <c r="H23" s="69" t="s">
        <v>920</v>
      </c>
      <c r="I23" s="181" t="s">
        <v>1751</v>
      </c>
      <c r="J23" s="60"/>
      <c r="K23" s="38">
        <f t="shared" si="1"/>
        <v>1919366</v>
      </c>
      <c r="L23" s="60"/>
      <c r="M23" s="62">
        <v>1919366</v>
      </c>
    </row>
    <row r="24" spans="1:13" ht="15">
      <c r="A24" s="69" t="s">
        <v>923</v>
      </c>
      <c r="B24" s="181" t="s">
        <v>1752</v>
      </c>
      <c r="C24" s="62">
        <v>507805</v>
      </c>
      <c r="D24" s="38">
        <f t="shared" si="0"/>
        <v>2635859</v>
      </c>
      <c r="E24" s="62">
        <v>20700</v>
      </c>
      <c r="F24" s="62">
        <v>2615159</v>
      </c>
      <c r="H24" s="69" t="s">
        <v>923</v>
      </c>
      <c r="I24" s="181" t="s">
        <v>1752</v>
      </c>
      <c r="J24" s="60"/>
      <c r="K24" s="38">
        <f t="shared" si="1"/>
        <v>5963432</v>
      </c>
      <c r="L24" s="60"/>
      <c r="M24" s="62">
        <v>5963432</v>
      </c>
    </row>
    <row r="25" spans="1:13" ht="15">
      <c r="A25" s="69" t="s">
        <v>926</v>
      </c>
      <c r="B25" s="181" t="s">
        <v>1753</v>
      </c>
      <c r="C25" s="62">
        <v>996500</v>
      </c>
      <c r="D25" s="38">
        <f t="shared" si="0"/>
        <v>189773</v>
      </c>
      <c r="E25" s="62">
        <v>35700</v>
      </c>
      <c r="F25" s="62">
        <v>154073</v>
      </c>
      <c r="H25" s="69" t="s">
        <v>926</v>
      </c>
      <c r="I25" s="181" t="s">
        <v>1753</v>
      </c>
      <c r="J25" s="60"/>
      <c r="K25" s="38">
        <f t="shared" si="1"/>
        <v>747045</v>
      </c>
      <c r="L25" s="60"/>
      <c r="M25" s="62">
        <v>747045</v>
      </c>
    </row>
    <row r="26" spans="1:13" ht="15">
      <c r="A26" s="69" t="s">
        <v>929</v>
      </c>
      <c r="B26" s="181" t="s">
        <v>1754</v>
      </c>
      <c r="C26" s="62">
        <v>237100</v>
      </c>
      <c r="D26" s="38">
        <f t="shared" si="0"/>
        <v>2600562</v>
      </c>
      <c r="E26" s="62">
        <v>383300</v>
      </c>
      <c r="F26" s="62">
        <v>2217262</v>
      </c>
      <c r="H26" s="69" t="s">
        <v>929</v>
      </c>
      <c r="I26" s="181" t="s">
        <v>1754</v>
      </c>
      <c r="J26" s="62">
        <v>451975</v>
      </c>
      <c r="K26" s="38">
        <f t="shared" si="1"/>
        <v>3814861</v>
      </c>
      <c r="L26" s="60"/>
      <c r="M26" s="62">
        <v>3814861</v>
      </c>
    </row>
    <row r="27" spans="1:13" ht="15">
      <c r="A27" s="69" t="s">
        <v>932</v>
      </c>
      <c r="B27" s="181" t="s">
        <v>1755</v>
      </c>
      <c r="C27" s="62">
        <v>19178300</v>
      </c>
      <c r="D27" s="38">
        <f t="shared" si="0"/>
        <v>12974503</v>
      </c>
      <c r="E27" s="62">
        <v>877646</v>
      </c>
      <c r="F27" s="62">
        <v>12096857</v>
      </c>
      <c r="H27" s="69" t="s">
        <v>932</v>
      </c>
      <c r="I27" s="181" t="s">
        <v>1755</v>
      </c>
      <c r="J27" s="62">
        <v>816300</v>
      </c>
      <c r="K27" s="38">
        <f t="shared" si="1"/>
        <v>200803</v>
      </c>
      <c r="L27" s="60"/>
      <c r="M27" s="62">
        <v>200803</v>
      </c>
    </row>
    <row r="28" spans="1:13" ht="15">
      <c r="A28" s="69" t="s">
        <v>935</v>
      </c>
      <c r="B28" s="181" t="s">
        <v>1756</v>
      </c>
      <c r="C28" s="60"/>
      <c r="D28" s="38">
        <f t="shared" si="0"/>
        <v>749284</v>
      </c>
      <c r="E28" s="62">
        <v>124800</v>
      </c>
      <c r="F28" s="62">
        <v>624484</v>
      </c>
      <c r="H28" s="69" t="s">
        <v>935</v>
      </c>
      <c r="I28" s="181" t="s">
        <v>1756</v>
      </c>
      <c r="J28" s="62">
        <v>530955</v>
      </c>
      <c r="K28" s="38">
        <f t="shared" si="1"/>
        <v>84892</v>
      </c>
      <c r="L28" s="60"/>
      <c r="M28" s="62">
        <v>84892</v>
      </c>
    </row>
    <row r="29" spans="1:13" ht="15">
      <c r="A29" s="69" t="s">
        <v>939</v>
      </c>
      <c r="B29" s="181" t="s">
        <v>1757</v>
      </c>
      <c r="C29" s="62">
        <v>1183600</v>
      </c>
      <c r="D29" s="38">
        <f t="shared" si="0"/>
        <v>6099708</v>
      </c>
      <c r="E29" s="62">
        <v>2368650</v>
      </c>
      <c r="F29" s="62">
        <v>3731058</v>
      </c>
      <c r="H29" s="69" t="s">
        <v>939</v>
      </c>
      <c r="I29" s="181" t="s">
        <v>1757</v>
      </c>
      <c r="J29" s="60"/>
      <c r="K29" s="38">
        <f t="shared" si="1"/>
        <v>448345</v>
      </c>
      <c r="L29" s="60"/>
      <c r="M29" s="62">
        <v>448345</v>
      </c>
    </row>
    <row r="30" spans="1:13" ht="15">
      <c r="A30" s="69" t="s">
        <v>942</v>
      </c>
      <c r="B30" s="181" t="s">
        <v>1758</v>
      </c>
      <c r="C30" s="62">
        <v>3807494</v>
      </c>
      <c r="D30" s="38">
        <f t="shared" si="0"/>
        <v>6073505</v>
      </c>
      <c r="E30" s="62">
        <v>3756300</v>
      </c>
      <c r="F30" s="62">
        <v>2317205</v>
      </c>
      <c r="H30" s="69" t="s">
        <v>942</v>
      </c>
      <c r="I30" s="181" t="s">
        <v>1758</v>
      </c>
      <c r="J30" s="62">
        <v>5000</v>
      </c>
      <c r="K30" s="38">
        <f t="shared" si="1"/>
        <v>1743595</v>
      </c>
      <c r="L30" s="62">
        <v>293500</v>
      </c>
      <c r="M30" s="62">
        <v>1450095</v>
      </c>
    </row>
    <row r="31" spans="1:13" ht="15">
      <c r="A31" s="69" t="s">
        <v>945</v>
      </c>
      <c r="B31" s="181" t="s">
        <v>1759</v>
      </c>
      <c r="C31" s="62">
        <v>5545652</v>
      </c>
      <c r="D31" s="38">
        <f t="shared" si="0"/>
        <v>13665637</v>
      </c>
      <c r="E31" s="62">
        <v>4484077</v>
      </c>
      <c r="F31" s="62">
        <v>9181560</v>
      </c>
      <c r="H31" s="69" t="s">
        <v>945</v>
      </c>
      <c r="I31" s="181" t="s">
        <v>1759</v>
      </c>
      <c r="J31" s="62">
        <v>22902800</v>
      </c>
      <c r="K31" s="38">
        <f t="shared" si="1"/>
        <v>5658462</v>
      </c>
      <c r="L31" s="62">
        <v>3450000</v>
      </c>
      <c r="M31" s="62">
        <v>2208462</v>
      </c>
    </row>
    <row r="32" spans="1:13" ht="15">
      <c r="A32" s="69" t="s">
        <v>948</v>
      </c>
      <c r="B32" s="181" t="s">
        <v>1760</v>
      </c>
      <c r="C32" s="62">
        <v>19261560</v>
      </c>
      <c r="D32" s="38">
        <f t="shared" si="0"/>
        <v>1801412</v>
      </c>
      <c r="E32" s="60"/>
      <c r="F32" s="62">
        <v>1801412</v>
      </c>
      <c r="H32" s="69" t="s">
        <v>948</v>
      </c>
      <c r="I32" s="181" t="s">
        <v>1760</v>
      </c>
      <c r="J32" s="62">
        <v>10000</v>
      </c>
      <c r="K32" s="38">
        <f t="shared" si="1"/>
        <v>1406081</v>
      </c>
      <c r="L32" s="60"/>
      <c r="M32" s="62">
        <v>1406081</v>
      </c>
    </row>
    <row r="33" spans="1:13" ht="15">
      <c r="A33" s="69" t="s">
        <v>951</v>
      </c>
      <c r="B33" s="181" t="s">
        <v>1761</v>
      </c>
      <c r="C33" s="62">
        <v>432500</v>
      </c>
      <c r="D33" s="38">
        <f t="shared" si="0"/>
        <v>2379865</v>
      </c>
      <c r="E33" s="62">
        <v>752300</v>
      </c>
      <c r="F33" s="62">
        <v>1627565</v>
      </c>
      <c r="H33" s="69" t="s">
        <v>951</v>
      </c>
      <c r="I33" s="181" t="s">
        <v>1761</v>
      </c>
      <c r="J33" s="60"/>
      <c r="K33" s="38">
        <f t="shared" si="1"/>
        <v>19959585</v>
      </c>
      <c r="L33" s="60"/>
      <c r="M33" s="62">
        <v>19959585</v>
      </c>
    </row>
    <row r="34" spans="1:13" ht="15">
      <c r="A34" s="69" t="s">
        <v>954</v>
      </c>
      <c r="B34" s="181" t="s">
        <v>1762</v>
      </c>
      <c r="C34" s="62">
        <v>8065095</v>
      </c>
      <c r="D34" s="38">
        <f t="shared" si="0"/>
        <v>5229982</v>
      </c>
      <c r="E34" s="62">
        <v>750650</v>
      </c>
      <c r="F34" s="62">
        <v>4479332</v>
      </c>
      <c r="H34" s="69" t="s">
        <v>954</v>
      </c>
      <c r="I34" s="181" t="s">
        <v>1762</v>
      </c>
      <c r="J34" s="60"/>
      <c r="K34" s="38">
        <f t="shared" si="1"/>
        <v>4268587</v>
      </c>
      <c r="L34" s="60"/>
      <c r="M34" s="62">
        <v>4268587</v>
      </c>
    </row>
    <row r="35" spans="1:13" ht="15">
      <c r="A35" s="69" t="s">
        <v>957</v>
      </c>
      <c r="B35" s="181" t="s">
        <v>1763</v>
      </c>
      <c r="C35" s="62">
        <v>3137730</v>
      </c>
      <c r="D35" s="38">
        <f t="shared" si="0"/>
        <v>5898656</v>
      </c>
      <c r="E35" s="62">
        <v>2355107</v>
      </c>
      <c r="F35" s="62">
        <v>3543549</v>
      </c>
      <c r="H35" s="69" t="s">
        <v>957</v>
      </c>
      <c r="I35" s="181" t="s">
        <v>1763</v>
      </c>
      <c r="J35" s="62">
        <v>21500</v>
      </c>
      <c r="K35" s="38">
        <f t="shared" si="1"/>
        <v>2882678</v>
      </c>
      <c r="L35" s="60"/>
      <c r="M35" s="62">
        <v>2882678</v>
      </c>
    </row>
    <row r="36" spans="1:13" ht="15">
      <c r="A36" s="69" t="s">
        <v>960</v>
      </c>
      <c r="B36" s="181" t="s">
        <v>1764</v>
      </c>
      <c r="C36" s="62">
        <v>4224250</v>
      </c>
      <c r="D36" s="38">
        <f t="shared" si="0"/>
        <v>7374766</v>
      </c>
      <c r="E36" s="62">
        <v>1946599</v>
      </c>
      <c r="F36" s="62">
        <v>5428167</v>
      </c>
      <c r="H36" s="69" t="s">
        <v>960</v>
      </c>
      <c r="I36" s="181" t="s">
        <v>1764</v>
      </c>
      <c r="J36" s="62">
        <v>2244901</v>
      </c>
      <c r="K36" s="38">
        <f t="shared" si="1"/>
        <v>649197</v>
      </c>
      <c r="L36" s="62">
        <v>31000</v>
      </c>
      <c r="M36" s="62">
        <v>618197</v>
      </c>
    </row>
    <row r="37" spans="1:13" ht="15">
      <c r="A37" s="69" t="s">
        <v>963</v>
      </c>
      <c r="B37" s="181" t="s">
        <v>1765</v>
      </c>
      <c r="C37" s="62">
        <v>10849876</v>
      </c>
      <c r="D37" s="38">
        <f t="shared" si="0"/>
        <v>6639629</v>
      </c>
      <c r="E37" s="62">
        <v>2533355</v>
      </c>
      <c r="F37" s="62">
        <v>4106274</v>
      </c>
      <c r="H37" s="69" t="s">
        <v>963</v>
      </c>
      <c r="I37" s="181" t="s">
        <v>1765</v>
      </c>
      <c r="J37" s="60"/>
      <c r="K37" s="38">
        <f t="shared" si="1"/>
        <v>2460203</v>
      </c>
      <c r="L37" s="62">
        <v>1504500</v>
      </c>
      <c r="M37" s="62">
        <v>955703</v>
      </c>
    </row>
    <row r="38" spans="1:13" ht="15">
      <c r="A38" s="69" t="s">
        <v>966</v>
      </c>
      <c r="B38" s="181" t="s">
        <v>1766</v>
      </c>
      <c r="C38" s="62">
        <v>1347930</v>
      </c>
      <c r="D38" s="38">
        <f t="shared" si="0"/>
        <v>6506809</v>
      </c>
      <c r="E38" s="62">
        <v>808994</v>
      </c>
      <c r="F38" s="62">
        <v>5697815</v>
      </c>
      <c r="H38" s="69" t="s">
        <v>966</v>
      </c>
      <c r="I38" s="181" t="s">
        <v>1766</v>
      </c>
      <c r="J38" s="62">
        <v>39000</v>
      </c>
      <c r="K38" s="38">
        <f t="shared" si="1"/>
        <v>1192105</v>
      </c>
      <c r="L38" s="60"/>
      <c r="M38" s="62">
        <v>1192105</v>
      </c>
    </row>
    <row r="39" spans="1:13" ht="15">
      <c r="A39" s="69" t="s">
        <v>969</v>
      </c>
      <c r="B39" s="181" t="s">
        <v>1767</v>
      </c>
      <c r="C39" s="62">
        <v>24200300</v>
      </c>
      <c r="D39" s="38">
        <f t="shared" si="0"/>
        <v>4768428</v>
      </c>
      <c r="E39" s="62">
        <v>1302192</v>
      </c>
      <c r="F39" s="62">
        <v>3466236</v>
      </c>
      <c r="H39" s="69" t="s">
        <v>969</v>
      </c>
      <c r="I39" s="181" t="s">
        <v>1767</v>
      </c>
      <c r="J39" s="62">
        <v>2291975</v>
      </c>
      <c r="K39" s="38">
        <f t="shared" si="1"/>
        <v>5877491</v>
      </c>
      <c r="L39" s="60"/>
      <c r="M39" s="62">
        <v>5877491</v>
      </c>
    </row>
    <row r="40" spans="1:13" ht="15">
      <c r="A40" s="69" t="s">
        <v>972</v>
      </c>
      <c r="B40" s="181" t="s">
        <v>1768</v>
      </c>
      <c r="C40" s="62">
        <v>208000</v>
      </c>
      <c r="D40" s="38">
        <f t="shared" si="0"/>
        <v>1418860</v>
      </c>
      <c r="E40" s="62">
        <v>56100</v>
      </c>
      <c r="F40" s="62">
        <v>1362760</v>
      </c>
      <c r="H40" s="69" t="s">
        <v>972</v>
      </c>
      <c r="I40" s="181" t="s">
        <v>1768</v>
      </c>
      <c r="J40" s="62">
        <v>357381</v>
      </c>
      <c r="K40" s="38">
        <f t="shared" si="1"/>
        <v>60110170</v>
      </c>
      <c r="L40" s="60"/>
      <c r="M40" s="62">
        <v>60110170</v>
      </c>
    </row>
    <row r="41" spans="1:13" ht="15">
      <c r="A41" s="69" t="s">
        <v>975</v>
      </c>
      <c r="B41" s="181" t="s">
        <v>1769</v>
      </c>
      <c r="C41" s="62">
        <v>9141981</v>
      </c>
      <c r="D41" s="38">
        <f t="shared" si="0"/>
        <v>4201375</v>
      </c>
      <c r="E41" s="62">
        <v>695100</v>
      </c>
      <c r="F41" s="62">
        <v>3506275</v>
      </c>
      <c r="H41" s="69" t="s">
        <v>975</v>
      </c>
      <c r="I41" s="181" t="s">
        <v>1769</v>
      </c>
      <c r="J41" s="60"/>
      <c r="K41" s="38">
        <f t="shared" si="1"/>
        <v>7389336</v>
      </c>
      <c r="L41" s="60"/>
      <c r="M41" s="62">
        <v>7389336</v>
      </c>
    </row>
    <row r="42" spans="1:13" ht="15">
      <c r="A42" s="69" t="s">
        <v>978</v>
      </c>
      <c r="B42" s="181" t="s">
        <v>1770</v>
      </c>
      <c r="C42" s="62">
        <v>1126250</v>
      </c>
      <c r="D42" s="38">
        <f t="shared" si="0"/>
        <v>3713318</v>
      </c>
      <c r="E42" s="62">
        <v>863350</v>
      </c>
      <c r="F42" s="62">
        <v>2849968</v>
      </c>
      <c r="H42" s="69" t="s">
        <v>978</v>
      </c>
      <c r="I42" s="181" t="s">
        <v>1770</v>
      </c>
      <c r="J42" s="62">
        <v>3000000</v>
      </c>
      <c r="K42" s="38">
        <f t="shared" si="1"/>
        <v>763279</v>
      </c>
      <c r="L42" s="60"/>
      <c r="M42" s="62">
        <v>763279</v>
      </c>
    </row>
    <row r="43" spans="1:13" ht="15">
      <c r="A43" s="69" t="s">
        <v>981</v>
      </c>
      <c r="B43" s="181" t="s">
        <v>1771</v>
      </c>
      <c r="C43" s="62">
        <v>16480000</v>
      </c>
      <c r="D43" s="38">
        <f t="shared" si="0"/>
        <v>4116501</v>
      </c>
      <c r="E43" s="62">
        <v>4116501</v>
      </c>
      <c r="F43" s="60"/>
      <c r="H43" s="69" t="s">
        <v>981</v>
      </c>
      <c r="I43" s="181" t="s">
        <v>1771</v>
      </c>
      <c r="J43" s="62">
        <v>6927300</v>
      </c>
      <c r="K43" s="38">
        <f t="shared" si="1"/>
        <v>13773708</v>
      </c>
      <c r="L43" s="62">
        <v>682251</v>
      </c>
      <c r="M43" s="62">
        <v>13091457</v>
      </c>
    </row>
    <row r="44" spans="1:13" ht="15">
      <c r="A44" s="69" t="s">
        <v>984</v>
      </c>
      <c r="B44" s="181" t="s">
        <v>1772</v>
      </c>
      <c r="C44" s="62">
        <v>9982900</v>
      </c>
      <c r="D44" s="38">
        <f t="shared" si="0"/>
        <v>7547268</v>
      </c>
      <c r="E44" s="62">
        <v>2686650</v>
      </c>
      <c r="F44" s="62">
        <v>4860618</v>
      </c>
      <c r="H44" s="69" t="s">
        <v>984</v>
      </c>
      <c r="I44" s="181" t="s">
        <v>1772</v>
      </c>
      <c r="J44" s="62">
        <v>157500</v>
      </c>
      <c r="K44" s="38">
        <f t="shared" si="1"/>
        <v>5454704</v>
      </c>
      <c r="L44" s="60"/>
      <c r="M44" s="62">
        <v>5454704</v>
      </c>
    </row>
    <row r="45" spans="1:13" ht="15">
      <c r="A45" s="69" t="s">
        <v>987</v>
      </c>
      <c r="B45" s="181" t="s">
        <v>1773</v>
      </c>
      <c r="C45" s="62">
        <v>6052865</v>
      </c>
      <c r="D45" s="38">
        <f t="shared" si="0"/>
        <v>18282338</v>
      </c>
      <c r="E45" s="62">
        <v>8658660</v>
      </c>
      <c r="F45" s="62">
        <v>9623678</v>
      </c>
      <c r="H45" s="69" t="s">
        <v>987</v>
      </c>
      <c r="I45" s="181" t="s">
        <v>1773</v>
      </c>
      <c r="J45" s="62">
        <v>5441790</v>
      </c>
      <c r="K45" s="38">
        <f t="shared" si="1"/>
        <v>10623241</v>
      </c>
      <c r="L45" s="62">
        <v>2633093</v>
      </c>
      <c r="M45" s="62">
        <v>7990148</v>
      </c>
    </row>
    <row r="46" spans="1:13" ht="15">
      <c r="A46" s="69" t="s">
        <v>990</v>
      </c>
      <c r="B46" s="181" t="s">
        <v>1774</v>
      </c>
      <c r="C46" s="62">
        <v>4001800</v>
      </c>
      <c r="D46" s="38">
        <f t="shared" si="0"/>
        <v>2058939</v>
      </c>
      <c r="E46" s="62">
        <v>1107060</v>
      </c>
      <c r="F46" s="62">
        <v>951879</v>
      </c>
      <c r="H46" s="69" t="s">
        <v>990</v>
      </c>
      <c r="I46" s="181" t="s">
        <v>1774</v>
      </c>
      <c r="J46" s="60"/>
      <c r="K46" s="38">
        <f t="shared" si="1"/>
        <v>3414260</v>
      </c>
      <c r="L46" s="60"/>
      <c r="M46" s="62">
        <v>3414260</v>
      </c>
    </row>
    <row r="47" spans="1:13" ht="15">
      <c r="A47" s="69" t="s">
        <v>993</v>
      </c>
      <c r="B47" s="181" t="s">
        <v>1775</v>
      </c>
      <c r="C47" s="62">
        <v>27476854</v>
      </c>
      <c r="D47" s="38">
        <f t="shared" si="0"/>
        <v>22704318</v>
      </c>
      <c r="E47" s="62">
        <v>162500</v>
      </c>
      <c r="F47" s="62">
        <v>22541818</v>
      </c>
      <c r="H47" s="69" t="s">
        <v>993</v>
      </c>
      <c r="I47" s="181" t="s">
        <v>1775</v>
      </c>
      <c r="J47" s="62">
        <v>1411500</v>
      </c>
      <c r="K47" s="38">
        <f t="shared" si="1"/>
        <v>9920549</v>
      </c>
      <c r="L47" s="60"/>
      <c r="M47" s="62">
        <v>9920549</v>
      </c>
    </row>
    <row r="48" spans="1:13" ht="15">
      <c r="A48" s="69" t="s">
        <v>996</v>
      </c>
      <c r="B48" s="181" t="s">
        <v>1776</v>
      </c>
      <c r="C48" s="62">
        <v>25763813</v>
      </c>
      <c r="D48" s="38">
        <f t="shared" si="0"/>
        <v>16901640</v>
      </c>
      <c r="E48" s="62">
        <v>3792569</v>
      </c>
      <c r="F48" s="62">
        <v>13109071</v>
      </c>
      <c r="H48" s="69" t="s">
        <v>996</v>
      </c>
      <c r="I48" s="181" t="s">
        <v>1776</v>
      </c>
      <c r="J48" s="62">
        <v>369760</v>
      </c>
      <c r="K48" s="38">
        <f t="shared" si="1"/>
        <v>4569179</v>
      </c>
      <c r="L48" s="62">
        <v>2972752</v>
      </c>
      <c r="M48" s="62">
        <v>1596427</v>
      </c>
    </row>
    <row r="49" spans="1:13" ht="15">
      <c r="A49" s="69" t="s">
        <v>999</v>
      </c>
      <c r="B49" s="181" t="s">
        <v>1777</v>
      </c>
      <c r="C49" s="62">
        <v>2843600</v>
      </c>
      <c r="D49" s="38">
        <f t="shared" si="0"/>
        <v>4459091</v>
      </c>
      <c r="E49" s="62">
        <v>192600</v>
      </c>
      <c r="F49" s="62">
        <v>4266491</v>
      </c>
      <c r="H49" s="69" t="s">
        <v>999</v>
      </c>
      <c r="I49" s="181" t="s">
        <v>1777</v>
      </c>
      <c r="J49" s="62">
        <v>9500</v>
      </c>
      <c r="K49" s="38">
        <f t="shared" si="1"/>
        <v>1856491</v>
      </c>
      <c r="L49" s="62">
        <v>11000</v>
      </c>
      <c r="M49" s="62">
        <v>1845491</v>
      </c>
    </row>
    <row r="50" spans="1:13" ht="15">
      <c r="A50" s="69" t="s">
        <v>1002</v>
      </c>
      <c r="B50" s="181" t="s">
        <v>1778</v>
      </c>
      <c r="C50" s="62">
        <v>4373700</v>
      </c>
      <c r="D50" s="38">
        <f t="shared" si="0"/>
        <v>15152143</v>
      </c>
      <c r="E50" s="62">
        <v>8093315</v>
      </c>
      <c r="F50" s="62">
        <v>7058828</v>
      </c>
      <c r="H50" s="69" t="s">
        <v>1002</v>
      </c>
      <c r="I50" s="181" t="s">
        <v>1778</v>
      </c>
      <c r="J50" s="62">
        <v>150300</v>
      </c>
      <c r="K50" s="38">
        <f t="shared" si="1"/>
        <v>3054941</v>
      </c>
      <c r="L50" s="62">
        <v>265000</v>
      </c>
      <c r="M50" s="62">
        <v>2789941</v>
      </c>
    </row>
    <row r="51" spans="1:13" ht="15">
      <c r="A51" s="69" t="s">
        <v>1005</v>
      </c>
      <c r="B51" s="181" t="s">
        <v>1779</v>
      </c>
      <c r="C51" s="62">
        <v>11816313</v>
      </c>
      <c r="D51" s="38">
        <f t="shared" si="0"/>
        <v>8523109</v>
      </c>
      <c r="E51" s="62">
        <v>504571</v>
      </c>
      <c r="F51" s="62">
        <v>8018538</v>
      </c>
      <c r="H51" s="69" t="s">
        <v>1005</v>
      </c>
      <c r="I51" s="181" t="s">
        <v>1779</v>
      </c>
      <c r="J51" s="62">
        <v>9332306</v>
      </c>
      <c r="K51" s="38">
        <f t="shared" si="1"/>
        <v>21501797</v>
      </c>
      <c r="L51" s="62">
        <v>76150</v>
      </c>
      <c r="M51" s="62">
        <v>21425647</v>
      </c>
    </row>
    <row r="52" spans="1:13" ht="15">
      <c r="A52" s="69" t="s">
        <v>1008</v>
      </c>
      <c r="B52" s="181" t="s">
        <v>1780</v>
      </c>
      <c r="C52" s="62">
        <v>394600</v>
      </c>
      <c r="D52" s="38">
        <f t="shared" si="0"/>
        <v>5207939</v>
      </c>
      <c r="E52" s="62">
        <v>1982645</v>
      </c>
      <c r="F52" s="62">
        <v>3225294</v>
      </c>
      <c r="H52" s="69" t="s">
        <v>1008</v>
      </c>
      <c r="I52" s="181" t="s">
        <v>1780</v>
      </c>
      <c r="J52" s="60"/>
      <c r="K52" s="38">
        <f t="shared" si="1"/>
        <v>71943</v>
      </c>
      <c r="L52" s="62">
        <v>32400</v>
      </c>
      <c r="M52" s="62">
        <v>39543</v>
      </c>
    </row>
    <row r="53" spans="1:13" ht="15">
      <c r="A53" s="69" t="s">
        <v>1011</v>
      </c>
      <c r="B53" s="181" t="s">
        <v>1781</v>
      </c>
      <c r="C53" s="62">
        <v>994500</v>
      </c>
      <c r="D53" s="38">
        <f t="shared" si="0"/>
        <v>8029548</v>
      </c>
      <c r="E53" s="62">
        <v>4126650</v>
      </c>
      <c r="F53" s="62">
        <v>3902898</v>
      </c>
      <c r="H53" s="69" t="s">
        <v>1011</v>
      </c>
      <c r="I53" s="181" t="s">
        <v>1781</v>
      </c>
      <c r="J53" s="62">
        <v>62000</v>
      </c>
      <c r="K53" s="38">
        <f t="shared" si="1"/>
        <v>1714470</v>
      </c>
      <c r="L53" s="60"/>
      <c r="M53" s="62">
        <v>1714470</v>
      </c>
    </row>
    <row r="54" spans="1:13" ht="15">
      <c r="A54" s="69" t="s">
        <v>1014</v>
      </c>
      <c r="B54" s="181" t="s">
        <v>1782</v>
      </c>
      <c r="C54" s="62">
        <v>11282350</v>
      </c>
      <c r="D54" s="38">
        <f t="shared" si="0"/>
        <v>6554141</v>
      </c>
      <c r="E54" s="62">
        <v>1980900</v>
      </c>
      <c r="F54" s="62">
        <v>4573241</v>
      </c>
      <c r="H54" s="69" t="s">
        <v>1014</v>
      </c>
      <c r="I54" s="181" t="s">
        <v>1782</v>
      </c>
      <c r="J54" s="62">
        <v>3800000</v>
      </c>
      <c r="K54" s="38">
        <f t="shared" si="1"/>
        <v>1479373</v>
      </c>
      <c r="L54" s="60"/>
      <c r="M54" s="62">
        <v>1479373</v>
      </c>
    </row>
    <row r="55" spans="1:13" ht="15">
      <c r="A55" s="69" t="s">
        <v>1017</v>
      </c>
      <c r="B55" s="181" t="s">
        <v>1783</v>
      </c>
      <c r="C55" s="62">
        <v>1486170</v>
      </c>
      <c r="D55" s="38">
        <f t="shared" si="0"/>
        <v>6978191</v>
      </c>
      <c r="E55" s="62">
        <v>2533612</v>
      </c>
      <c r="F55" s="62">
        <v>4444579</v>
      </c>
      <c r="H55" s="69" t="s">
        <v>1017</v>
      </c>
      <c r="I55" s="181" t="s">
        <v>1783</v>
      </c>
      <c r="J55" s="62">
        <v>30900</v>
      </c>
      <c r="K55" s="38">
        <f t="shared" si="1"/>
        <v>1689415</v>
      </c>
      <c r="L55" s="60"/>
      <c r="M55" s="62">
        <v>1689415</v>
      </c>
    </row>
    <row r="56" spans="1:13" ht="15">
      <c r="A56" s="69" t="s">
        <v>1020</v>
      </c>
      <c r="B56" s="181" t="s">
        <v>1784</v>
      </c>
      <c r="C56" s="62">
        <v>5257107</v>
      </c>
      <c r="D56" s="38">
        <f t="shared" si="0"/>
        <v>4627439</v>
      </c>
      <c r="E56" s="62">
        <v>1837961</v>
      </c>
      <c r="F56" s="62">
        <v>2789478</v>
      </c>
      <c r="H56" s="69" t="s">
        <v>1020</v>
      </c>
      <c r="I56" s="181" t="s">
        <v>1784</v>
      </c>
      <c r="J56" s="62">
        <v>45850</v>
      </c>
      <c r="K56" s="38">
        <f t="shared" si="1"/>
        <v>1565476</v>
      </c>
      <c r="L56" s="62">
        <v>97880</v>
      </c>
      <c r="M56" s="62">
        <v>1467596</v>
      </c>
    </row>
    <row r="57" spans="1:13" ht="15">
      <c r="A57" s="69" t="s">
        <v>1023</v>
      </c>
      <c r="B57" s="181" t="s">
        <v>1785</v>
      </c>
      <c r="C57" s="62">
        <v>699800</v>
      </c>
      <c r="D57" s="38">
        <f t="shared" si="0"/>
        <v>4939257</v>
      </c>
      <c r="E57" s="62">
        <v>639150</v>
      </c>
      <c r="F57" s="62">
        <v>4300107</v>
      </c>
      <c r="H57" s="69" t="s">
        <v>1023</v>
      </c>
      <c r="I57" s="181" t="s">
        <v>1785</v>
      </c>
      <c r="J57" s="60"/>
      <c r="K57" s="38">
        <f t="shared" si="1"/>
        <v>2240270</v>
      </c>
      <c r="L57" s="60"/>
      <c r="M57" s="62">
        <v>2240270</v>
      </c>
    </row>
    <row r="58" spans="1:13" ht="15">
      <c r="A58" s="69" t="s">
        <v>1026</v>
      </c>
      <c r="B58" s="181" t="s">
        <v>1786</v>
      </c>
      <c r="C58" s="62">
        <v>739700</v>
      </c>
      <c r="D58" s="38">
        <f t="shared" si="0"/>
        <v>2190365</v>
      </c>
      <c r="E58" s="62">
        <v>382350</v>
      </c>
      <c r="F58" s="62">
        <v>1808015</v>
      </c>
      <c r="H58" s="69" t="s">
        <v>1026</v>
      </c>
      <c r="I58" s="181" t="s">
        <v>1786</v>
      </c>
      <c r="J58" s="62">
        <v>1643000</v>
      </c>
      <c r="K58" s="38">
        <f t="shared" si="1"/>
        <v>3857256</v>
      </c>
      <c r="L58" s="60"/>
      <c r="M58" s="62">
        <v>3857256</v>
      </c>
    </row>
    <row r="59" spans="1:13" ht="15">
      <c r="A59" s="69" t="s">
        <v>1029</v>
      </c>
      <c r="B59" s="181" t="s">
        <v>1787</v>
      </c>
      <c r="C59" s="62">
        <v>4800</v>
      </c>
      <c r="D59" s="38">
        <f t="shared" si="0"/>
        <v>4769772</v>
      </c>
      <c r="E59" s="62">
        <v>416291</v>
      </c>
      <c r="F59" s="62">
        <v>4353481</v>
      </c>
      <c r="H59" s="69" t="s">
        <v>1029</v>
      </c>
      <c r="I59" s="181" t="s">
        <v>1787</v>
      </c>
      <c r="J59" s="62">
        <v>4190350</v>
      </c>
      <c r="K59" s="38">
        <f t="shared" si="1"/>
        <v>9767489</v>
      </c>
      <c r="L59" s="60"/>
      <c r="M59" s="62">
        <v>9767489</v>
      </c>
    </row>
    <row r="60" spans="1:13" ht="15">
      <c r="A60" s="69" t="s">
        <v>1032</v>
      </c>
      <c r="B60" s="181" t="s">
        <v>1788</v>
      </c>
      <c r="C60" s="62">
        <v>73050</v>
      </c>
      <c r="D60" s="38">
        <f t="shared" si="0"/>
        <v>6857803</v>
      </c>
      <c r="E60" s="62">
        <v>1228395</v>
      </c>
      <c r="F60" s="62">
        <v>5629408</v>
      </c>
      <c r="H60" s="69" t="s">
        <v>1032</v>
      </c>
      <c r="I60" s="181" t="s">
        <v>1788</v>
      </c>
      <c r="J60" s="62">
        <v>21895839</v>
      </c>
      <c r="K60" s="38">
        <f t="shared" si="1"/>
        <v>7956759</v>
      </c>
      <c r="L60" s="62">
        <v>124150</v>
      </c>
      <c r="M60" s="62">
        <v>7832609</v>
      </c>
    </row>
    <row r="61" spans="1:13" ht="15">
      <c r="A61" s="69" t="s">
        <v>1035</v>
      </c>
      <c r="B61" s="181" t="s">
        <v>1789</v>
      </c>
      <c r="C61" s="62">
        <v>13666082</v>
      </c>
      <c r="D61" s="38">
        <f t="shared" si="0"/>
        <v>24608043</v>
      </c>
      <c r="E61" s="62">
        <v>3569451</v>
      </c>
      <c r="F61" s="62">
        <v>21038592</v>
      </c>
      <c r="H61" s="69" t="s">
        <v>1035</v>
      </c>
      <c r="I61" s="181" t="s">
        <v>1789</v>
      </c>
      <c r="J61" s="62">
        <v>12997673</v>
      </c>
      <c r="K61" s="38">
        <f t="shared" si="1"/>
        <v>11775162</v>
      </c>
      <c r="L61" s="62">
        <v>5460648</v>
      </c>
      <c r="M61" s="62">
        <v>6314514</v>
      </c>
    </row>
    <row r="62" spans="1:13" ht="15">
      <c r="A62" s="69" t="s">
        <v>1038</v>
      </c>
      <c r="B62" s="181" t="s">
        <v>1790</v>
      </c>
      <c r="C62" s="62">
        <v>758000</v>
      </c>
      <c r="D62" s="38">
        <f t="shared" si="0"/>
        <v>4322205</v>
      </c>
      <c r="E62" s="62">
        <v>1099530</v>
      </c>
      <c r="F62" s="62">
        <v>3222675</v>
      </c>
      <c r="H62" s="69" t="s">
        <v>1038</v>
      </c>
      <c r="I62" s="181" t="s">
        <v>1790</v>
      </c>
      <c r="J62" s="62">
        <v>112700</v>
      </c>
      <c r="K62" s="38">
        <f t="shared" si="1"/>
        <v>1000031</v>
      </c>
      <c r="L62" s="62">
        <v>113700</v>
      </c>
      <c r="M62" s="62">
        <v>886331</v>
      </c>
    </row>
    <row r="63" spans="1:13" ht="15">
      <c r="A63" s="69" t="s">
        <v>1041</v>
      </c>
      <c r="B63" s="181" t="s">
        <v>1791</v>
      </c>
      <c r="C63" s="62">
        <v>259200</v>
      </c>
      <c r="D63" s="38">
        <f t="shared" si="0"/>
        <v>3114135</v>
      </c>
      <c r="E63" s="62">
        <v>1009480</v>
      </c>
      <c r="F63" s="62">
        <v>2104655</v>
      </c>
      <c r="H63" s="69" t="s">
        <v>1041</v>
      </c>
      <c r="I63" s="181" t="s">
        <v>1791</v>
      </c>
      <c r="J63" s="62">
        <v>612713</v>
      </c>
      <c r="K63" s="38">
        <f t="shared" si="1"/>
        <v>2046801</v>
      </c>
      <c r="L63" s="62">
        <v>23550</v>
      </c>
      <c r="M63" s="62">
        <v>2023251</v>
      </c>
    </row>
    <row r="64" spans="1:13" ht="15">
      <c r="A64" s="69" t="s">
        <v>1044</v>
      </c>
      <c r="B64" s="181" t="s">
        <v>1792</v>
      </c>
      <c r="C64" s="62">
        <v>34462970</v>
      </c>
      <c r="D64" s="38">
        <f t="shared" si="0"/>
        <v>6234877</v>
      </c>
      <c r="E64" s="62">
        <v>1494850</v>
      </c>
      <c r="F64" s="62">
        <v>4740027</v>
      </c>
      <c r="H64" s="69" t="s">
        <v>1044</v>
      </c>
      <c r="I64" s="181" t="s">
        <v>1792</v>
      </c>
      <c r="J64" s="62">
        <v>477500</v>
      </c>
      <c r="K64" s="38">
        <f t="shared" si="1"/>
        <v>5719830</v>
      </c>
      <c r="L64" s="62">
        <v>353512</v>
      </c>
      <c r="M64" s="62">
        <v>5366318</v>
      </c>
    </row>
    <row r="65" spans="1:13" ht="15">
      <c r="A65" s="69" t="s">
        <v>1047</v>
      </c>
      <c r="B65" s="181" t="s">
        <v>1793</v>
      </c>
      <c r="C65" s="60"/>
      <c r="D65" s="38">
        <f t="shared" si="0"/>
        <v>490454</v>
      </c>
      <c r="E65" s="60"/>
      <c r="F65" s="62">
        <v>490454</v>
      </c>
      <c r="H65" s="69" t="s">
        <v>1047</v>
      </c>
      <c r="I65" s="181" t="s">
        <v>1793</v>
      </c>
      <c r="J65" s="60"/>
      <c r="K65" s="38">
        <f t="shared" si="1"/>
        <v>4058512</v>
      </c>
      <c r="L65" s="60"/>
      <c r="M65" s="62">
        <v>4058512</v>
      </c>
    </row>
    <row r="66" spans="1:13" ht="15">
      <c r="A66" s="69" t="s">
        <v>1050</v>
      </c>
      <c r="B66" s="181" t="s">
        <v>1794</v>
      </c>
      <c r="C66" s="62">
        <v>1503400</v>
      </c>
      <c r="D66" s="38">
        <f t="shared" si="0"/>
        <v>7926269</v>
      </c>
      <c r="E66" s="62">
        <v>3762380</v>
      </c>
      <c r="F66" s="62">
        <v>4163889</v>
      </c>
      <c r="H66" s="69" t="s">
        <v>1050</v>
      </c>
      <c r="I66" s="181" t="s">
        <v>1794</v>
      </c>
      <c r="J66" s="62">
        <v>4000</v>
      </c>
      <c r="K66" s="38">
        <f t="shared" si="1"/>
        <v>1406224</v>
      </c>
      <c r="L66" s="62">
        <v>38300</v>
      </c>
      <c r="M66" s="62">
        <v>1367924</v>
      </c>
    </row>
    <row r="67" spans="1:13" ht="15">
      <c r="A67" s="69" t="s">
        <v>1053</v>
      </c>
      <c r="B67" s="181" t="s">
        <v>1795</v>
      </c>
      <c r="C67" s="62">
        <v>2616001</v>
      </c>
      <c r="D67" s="38">
        <f t="shared" si="0"/>
        <v>4645949</v>
      </c>
      <c r="E67" s="62">
        <v>839500</v>
      </c>
      <c r="F67" s="62">
        <v>3806449</v>
      </c>
      <c r="H67" s="69" t="s">
        <v>1053</v>
      </c>
      <c r="I67" s="181" t="s">
        <v>1795</v>
      </c>
      <c r="J67" s="60"/>
      <c r="K67" s="38">
        <f t="shared" si="1"/>
        <v>1656251</v>
      </c>
      <c r="L67" s="60"/>
      <c r="M67" s="62">
        <v>1656251</v>
      </c>
    </row>
    <row r="68" spans="1:13" ht="15">
      <c r="A68" s="69" t="s">
        <v>1056</v>
      </c>
      <c r="B68" s="181" t="s">
        <v>1796</v>
      </c>
      <c r="C68" s="62">
        <v>7826529</v>
      </c>
      <c r="D68" s="38">
        <f t="shared" si="0"/>
        <v>3250575</v>
      </c>
      <c r="E68" s="62">
        <v>280200</v>
      </c>
      <c r="F68" s="62">
        <v>2970375</v>
      </c>
      <c r="H68" s="69" t="s">
        <v>1056</v>
      </c>
      <c r="I68" s="181" t="s">
        <v>1796</v>
      </c>
      <c r="J68" s="60"/>
      <c r="K68" s="38">
        <f t="shared" si="1"/>
        <v>4394010</v>
      </c>
      <c r="L68" s="62">
        <v>2378743</v>
      </c>
      <c r="M68" s="62">
        <v>2015267</v>
      </c>
    </row>
    <row r="69" spans="1:13" ht="15">
      <c r="A69" s="69" t="s">
        <v>1059</v>
      </c>
      <c r="B69" s="181" t="s">
        <v>1797</v>
      </c>
      <c r="C69" s="62">
        <v>2709500</v>
      </c>
      <c r="D69" s="38">
        <f t="shared" si="0"/>
        <v>5125536</v>
      </c>
      <c r="E69" s="62">
        <v>1301300</v>
      </c>
      <c r="F69" s="62">
        <v>3824236</v>
      </c>
      <c r="H69" s="69" t="s">
        <v>1059</v>
      </c>
      <c r="I69" s="181" t="s">
        <v>1797</v>
      </c>
      <c r="J69" s="60"/>
      <c r="K69" s="38">
        <f t="shared" si="1"/>
        <v>7825</v>
      </c>
      <c r="L69" s="60"/>
      <c r="M69" s="62">
        <v>7825</v>
      </c>
    </row>
    <row r="70" spans="1:13" ht="15">
      <c r="A70" s="69" t="s">
        <v>1062</v>
      </c>
      <c r="B70" s="181" t="s">
        <v>1798</v>
      </c>
      <c r="C70" s="62">
        <v>2359322</v>
      </c>
      <c r="D70" s="38">
        <f t="shared" si="0"/>
        <v>8163334</v>
      </c>
      <c r="E70" s="62">
        <v>2469293</v>
      </c>
      <c r="F70" s="62">
        <v>5694041</v>
      </c>
      <c r="H70" s="69" t="s">
        <v>1062</v>
      </c>
      <c r="I70" s="181" t="s">
        <v>1798</v>
      </c>
      <c r="J70" s="62">
        <v>24000</v>
      </c>
      <c r="K70" s="38">
        <f t="shared" si="1"/>
        <v>2305103</v>
      </c>
      <c r="L70" s="62">
        <v>272500</v>
      </c>
      <c r="M70" s="62">
        <v>2032603</v>
      </c>
    </row>
    <row r="71" spans="1:13" ht="15">
      <c r="A71" s="69" t="s">
        <v>1066</v>
      </c>
      <c r="B71" s="181" t="s">
        <v>1799</v>
      </c>
      <c r="C71" s="62">
        <v>12275763</v>
      </c>
      <c r="D71" s="38">
        <f aca="true" t="shared" si="2" ref="D71:D134">E71+F71</f>
        <v>8036936</v>
      </c>
      <c r="E71" s="62">
        <v>3475379</v>
      </c>
      <c r="F71" s="62">
        <v>4561557</v>
      </c>
      <c r="H71" s="69" t="s">
        <v>1066</v>
      </c>
      <c r="I71" s="181" t="s">
        <v>1799</v>
      </c>
      <c r="J71" s="62">
        <v>34000</v>
      </c>
      <c r="K71" s="38">
        <f aca="true" t="shared" si="3" ref="K71:K134">L71+M71</f>
        <v>3163822</v>
      </c>
      <c r="L71" s="60"/>
      <c r="M71" s="62">
        <v>3163822</v>
      </c>
    </row>
    <row r="72" spans="1:13" ht="15">
      <c r="A72" s="69" t="s">
        <v>1069</v>
      </c>
      <c r="B72" s="181" t="s">
        <v>1800</v>
      </c>
      <c r="C72" s="62">
        <v>1999550</v>
      </c>
      <c r="D72" s="38">
        <f t="shared" si="2"/>
        <v>6792411</v>
      </c>
      <c r="E72" s="62">
        <v>943250</v>
      </c>
      <c r="F72" s="62">
        <v>5849161</v>
      </c>
      <c r="H72" s="69" t="s">
        <v>1069</v>
      </c>
      <c r="I72" s="181" t="s">
        <v>1800</v>
      </c>
      <c r="J72" s="60"/>
      <c r="K72" s="38">
        <f t="shared" si="3"/>
        <v>1490413</v>
      </c>
      <c r="L72" s="60"/>
      <c r="M72" s="62">
        <v>1490413</v>
      </c>
    </row>
    <row r="73" spans="1:13" ht="15">
      <c r="A73" s="69" t="s">
        <v>1072</v>
      </c>
      <c r="B73" s="181" t="s">
        <v>1801</v>
      </c>
      <c r="C73" s="62">
        <v>15338650</v>
      </c>
      <c r="D73" s="38">
        <f t="shared" si="2"/>
        <v>3630895</v>
      </c>
      <c r="E73" s="60"/>
      <c r="F73" s="62">
        <v>3630895</v>
      </c>
      <c r="H73" s="69" t="s">
        <v>1072</v>
      </c>
      <c r="I73" s="181" t="s">
        <v>1801</v>
      </c>
      <c r="J73" s="60"/>
      <c r="K73" s="38">
        <f t="shared" si="3"/>
        <v>2255694</v>
      </c>
      <c r="L73" s="60"/>
      <c r="M73" s="62">
        <v>2255694</v>
      </c>
    </row>
    <row r="74" spans="1:13" ht="15">
      <c r="A74" s="69" t="s">
        <v>1075</v>
      </c>
      <c r="B74" s="181" t="s">
        <v>1802</v>
      </c>
      <c r="C74" s="62">
        <v>52246850</v>
      </c>
      <c r="D74" s="38">
        <f t="shared" si="2"/>
        <v>26449144</v>
      </c>
      <c r="E74" s="62">
        <v>10277232</v>
      </c>
      <c r="F74" s="62">
        <v>16171912</v>
      </c>
      <c r="H74" s="69" t="s">
        <v>1075</v>
      </c>
      <c r="I74" s="181" t="s">
        <v>1802</v>
      </c>
      <c r="J74" s="62">
        <v>28036000</v>
      </c>
      <c r="K74" s="38">
        <f t="shared" si="3"/>
        <v>66714423</v>
      </c>
      <c r="L74" s="62">
        <v>326300</v>
      </c>
      <c r="M74" s="62">
        <v>66388123</v>
      </c>
    </row>
    <row r="75" spans="1:13" ht="15">
      <c r="A75" s="69" t="s">
        <v>1078</v>
      </c>
      <c r="B75" s="181" t="s">
        <v>1803</v>
      </c>
      <c r="C75" s="62">
        <v>839000</v>
      </c>
      <c r="D75" s="38">
        <f t="shared" si="2"/>
        <v>5370861</v>
      </c>
      <c r="E75" s="62">
        <v>1173050</v>
      </c>
      <c r="F75" s="62">
        <v>4197811</v>
      </c>
      <c r="H75" s="69" t="s">
        <v>1078</v>
      </c>
      <c r="I75" s="181" t="s">
        <v>1803</v>
      </c>
      <c r="J75" s="60"/>
      <c r="K75" s="38">
        <f t="shared" si="3"/>
        <v>2565185</v>
      </c>
      <c r="L75" s="60"/>
      <c r="M75" s="62">
        <v>2565185</v>
      </c>
    </row>
    <row r="76" spans="1:13" ht="15">
      <c r="A76" s="69" t="s">
        <v>1081</v>
      </c>
      <c r="B76" s="181" t="s">
        <v>1804</v>
      </c>
      <c r="C76" s="62">
        <v>3115650</v>
      </c>
      <c r="D76" s="38">
        <f t="shared" si="2"/>
        <v>10563860</v>
      </c>
      <c r="E76" s="62">
        <v>4171969</v>
      </c>
      <c r="F76" s="62">
        <v>6391891</v>
      </c>
      <c r="H76" s="69" t="s">
        <v>1081</v>
      </c>
      <c r="I76" s="181" t="s">
        <v>1804</v>
      </c>
      <c r="J76" s="62">
        <v>1499700</v>
      </c>
      <c r="K76" s="38">
        <f t="shared" si="3"/>
        <v>21080821</v>
      </c>
      <c r="L76" s="62">
        <v>4667700</v>
      </c>
      <c r="M76" s="62">
        <v>16413121</v>
      </c>
    </row>
    <row r="77" spans="1:13" ht="15">
      <c r="A77" s="69" t="s">
        <v>1084</v>
      </c>
      <c r="B77" s="181" t="s">
        <v>1805</v>
      </c>
      <c r="C77" s="62">
        <v>2571815</v>
      </c>
      <c r="D77" s="38">
        <f t="shared" si="2"/>
        <v>3078744</v>
      </c>
      <c r="E77" s="62">
        <v>492600</v>
      </c>
      <c r="F77" s="62">
        <v>2586144</v>
      </c>
      <c r="H77" s="69" t="s">
        <v>1084</v>
      </c>
      <c r="I77" s="181" t="s">
        <v>1805</v>
      </c>
      <c r="J77" s="62">
        <v>16119320</v>
      </c>
      <c r="K77" s="38">
        <f t="shared" si="3"/>
        <v>5124993</v>
      </c>
      <c r="L77" s="62">
        <v>63677</v>
      </c>
      <c r="M77" s="62">
        <v>5061316</v>
      </c>
    </row>
    <row r="78" spans="1:13" ht="15">
      <c r="A78" s="69" t="s">
        <v>1087</v>
      </c>
      <c r="B78" s="181" t="s">
        <v>1806</v>
      </c>
      <c r="C78" s="62">
        <v>3452800</v>
      </c>
      <c r="D78" s="38">
        <f t="shared" si="2"/>
        <v>7716814</v>
      </c>
      <c r="E78" s="62">
        <v>683240</v>
      </c>
      <c r="F78" s="62">
        <v>7033574</v>
      </c>
      <c r="H78" s="69" t="s">
        <v>1087</v>
      </c>
      <c r="I78" s="181" t="s">
        <v>1806</v>
      </c>
      <c r="J78" s="62">
        <v>987550</v>
      </c>
      <c r="K78" s="38">
        <f t="shared" si="3"/>
        <v>2456827</v>
      </c>
      <c r="L78" s="62">
        <v>161500</v>
      </c>
      <c r="M78" s="62">
        <v>2295327</v>
      </c>
    </row>
    <row r="79" spans="1:13" ht="15">
      <c r="A79" s="69" t="s">
        <v>1090</v>
      </c>
      <c r="B79" s="181" t="s">
        <v>2327</v>
      </c>
      <c r="C79" s="62">
        <v>6220350</v>
      </c>
      <c r="D79" s="38">
        <f t="shared" si="2"/>
        <v>29992735</v>
      </c>
      <c r="E79" s="62">
        <v>14139062</v>
      </c>
      <c r="F79" s="62">
        <v>15853673</v>
      </c>
      <c r="H79" s="69" t="s">
        <v>1090</v>
      </c>
      <c r="I79" s="181" t="s">
        <v>2327</v>
      </c>
      <c r="J79" s="62">
        <v>559025</v>
      </c>
      <c r="K79" s="38">
        <f t="shared" si="3"/>
        <v>8416879</v>
      </c>
      <c r="L79" s="60"/>
      <c r="M79" s="62">
        <v>8416879</v>
      </c>
    </row>
    <row r="80" spans="1:13" ht="15">
      <c r="A80" s="69" t="s">
        <v>1093</v>
      </c>
      <c r="B80" s="181" t="s">
        <v>1807</v>
      </c>
      <c r="C80" s="62">
        <v>404400</v>
      </c>
      <c r="D80" s="38">
        <f t="shared" si="2"/>
        <v>10970685</v>
      </c>
      <c r="E80" s="62">
        <v>7394733</v>
      </c>
      <c r="F80" s="62">
        <v>3575952</v>
      </c>
      <c r="H80" s="69" t="s">
        <v>1093</v>
      </c>
      <c r="I80" s="181" t="s">
        <v>1807</v>
      </c>
      <c r="J80" s="60"/>
      <c r="K80" s="38">
        <f t="shared" si="3"/>
        <v>1172968</v>
      </c>
      <c r="L80" s="60"/>
      <c r="M80" s="62">
        <v>1172968</v>
      </c>
    </row>
    <row r="81" spans="1:13" ht="15">
      <c r="A81" s="69" t="s">
        <v>1096</v>
      </c>
      <c r="B81" s="181" t="s">
        <v>1808</v>
      </c>
      <c r="C81" s="62">
        <v>15515193</v>
      </c>
      <c r="D81" s="38">
        <f t="shared" si="2"/>
        <v>9472164</v>
      </c>
      <c r="E81" s="62">
        <v>1790075</v>
      </c>
      <c r="F81" s="62">
        <v>7682089</v>
      </c>
      <c r="H81" s="69" t="s">
        <v>1096</v>
      </c>
      <c r="I81" s="181" t="s">
        <v>1808</v>
      </c>
      <c r="J81" s="62">
        <v>10000</v>
      </c>
      <c r="K81" s="38">
        <f t="shared" si="3"/>
        <v>82650</v>
      </c>
      <c r="L81" s="60"/>
      <c r="M81" s="62">
        <v>82650</v>
      </c>
    </row>
    <row r="82" spans="1:13" ht="15">
      <c r="A82" s="69" t="s">
        <v>1099</v>
      </c>
      <c r="B82" s="181" t="s">
        <v>1809</v>
      </c>
      <c r="C82" s="62">
        <v>495647</v>
      </c>
      <c r="D82" s="38">
        <f t="shared" si="2"/>
        <v>1906620</v>
      </c>
      <c r="E82" s="62">
        <v>317650</v>
      </c>
      <c r="F82" s="62">
        <v>1588970</v>
      </c>
      <c r="H82" s="69" t="s">
        <v>1099</v>
      </c>
      <c r="I82" s="181" t="s">
        <v>1809</v>
      </c>
      <c r="J82" s="62">
        <v>44080</v>
      </c>
      <c r="K82" s="38">
        <f t="shared" si="3"/>
        <v>2695829</v>
      </c>
      <c r="L82" s="62">
        <v>60900</v>
      </c>
      <c r="M82" s="62">
        <v>2634929</v>
      </c>
    </row>
    <row r="83" spans="1:13" ht="15">
      <c r="A83" s="69" t="s">
        <v>1102</v>
      </c>
      <c r="B83" s="181" t="s">
        <v>1810</v>
      </c>
      <c r="C83" s="60"/>
      <c r="D83" s="38">
        <f t="shared" si="2"/>
        <v>80590</v>
      </c>
      <c r="E83" s="60"/>
      <c r="F83" s="62">
        <v>80590</v>
      </c>
      <c r="H83" s="69" t="s">
        <v>1102</v>
      </c>
      <c r="I83" s="181" t="s">
        <v>1810</v>
      </c>
      <c r="J83" s="60"/>
      <c r="K83" s="38">
        <f t="shared" si="3"/>
        <v>1390324</v>
      </c>
      <c r="L83" s="60"/>
      <c r="M83" s="62">
        <v>1390324</v>
      </c>
    </row>
    <row r="84" spans="1:13" ht="15">
      <c r="A84" s="69" t="s">
        <v>1105</v>
      </c>
      <c r="B84" s="181" t="s">
        <v>1811</v>
      </c>
      <c r="C84" s="62">
        <v>3270497</v>
      </c>
      <c r="D84" s="38">
        <f t="shared" si="2"/>
        <v>10970292</v>
      </c>
      <c r="E84" s="62">
        <v>4355060</v>
      </c>
      <c r="F84" s="62">
        <v>6615232</v>
      </c>
      <c r="H84" s="69" t="s">
        <v>1105</v>
      </c>
      <c r="I84" s="181" t="s">
        <v>1811</v>
      </c>
      <c r="J84" s="62">
        <v>11691580</v>
      </c>
      <c r="K84" s="38">
        <f t="shared" si="3"/>
        <v>13343213</v>
      </c>
      <c r="L84" s="62">
        <v>282700</v>
      </c>
      <c r="M84" s="62">
        <v>13060513</v>
      </c>
    </row>
    <row r="85" spans="1:13" ht="15">
      <c r="A85" s="69" t="s">
        <v>1108</v>
      </c>
      <c r="B85" s="181" t="s">
        <v>1812</v>
      </c>
      <c r="C85" s="62">
        <v>961601</v>
      </c>
      <c r="D85" s="38">
        <f t="shared" si="2"/>
        <v>5226306</v>
      </c>
      <c r="E85" s="62">
        <v>2272552</v>
      </c>
      <c r="F85" s="62">
        <v>2953754</v>
      </c>
      <c r="H85" s="69" t="s">
        <v>1108</v>
      </c>
      <c r="I85" s="181" t="s">
        <v>1812</v>
      </c>
      <c r="J85" s="60"/>
      <c r="K85" s="38">
        <f t="shared" si="3"/>
        <v>8097420</v>
      </c>
      <c r="L85" s="62">
        <v>2974869</v>
      </c>
      <c r="M85" s="62">
        <v>5122551</v>
      </c>
    </row>
    <row r="86" spans="1:13" ht="15">
      <c r="A86" s="69" t="s">
        <v>1111</v>
      </c>
      <c r="B86" s="181" t="s">
        <v>1813</v>
      </c>
      <c r="C86" s="62">
        <v>10694300</v>
      </c>
      <c r="D86" s="38">
        <f t="shared" si="2"/>
        <v>4929428</v>
      </c>
      <c r="E86" s="62">
        <v>2677950</v>
      </c>
      <c r="F86" s="62">
        <v>2251478</v>
      </c>
      <c r="H86" s="69" t="s">
        <v>1111</v>
      </c>
      <c r="I86" s="181" t="s">
        <v>1813</v>
      </c>
      <c r="J86" s="62">
        <v>66000</v>
      </c>
      <c r="K86" s="38">
        <f t="shared" si="3"/>
        <v>1867728</v>
      </c>
      <c r="L86" s="60"/>
      <c r="M86" s="62">
        <v>1867728</v>
      </c>
    </row>
    <row r="87" spans="1:13" ht="15">
      <c r="A87" s="69" t="s">
        <v>1114</v>
      </c>
      <c r="B87" s="181" t="s">
        <v>1814</v>
      </c>
      <c r="C87" s="62">
        <v>376900</v>
      </c>
      <c r="D87" s="38">
        <f t="shared" si="2"/>
        <v>843833</v>
      </c>
      <c r="E87" s="62">
        <v>3100</v>
      </c>
      <c r="F87" s="62">
        <v>840733</v>
      </c>
      <c r="H87" s="69" t="s">
        <v>1114</v>
      </c>
      <c r="I87" s="181" t="s">
        <v>1814</v>
      </c>
      <c r="J87" s="62">
        <v>1027400</v>
      </c>
      <c r="K87" s="38">
        <f t="shared" si="3"/>
        <v>2481489</v>
      </c>
      <c r="L87" s="62">
        <v>14960</v>
      </c>
      <c r="M87" s="62">
        <v>2466529</v>
      </c>
    </row>
    <row r="88" spans="1:13" ht="15">
      <c r="A88" s="69" t="s">
        <v>1116</v>
      </c>
      <c r="B88" s="181" t="s">
        <v>1815</v>
      </c>
      <c r="C88" s="62">
        <v>5729161</v>
      </c>
      <c r="D88" s="38">
        <f t="shared" si="2"/>
        <v>25669465</v>
      </c>
      <c r="E88" s="62">
        <v>7891103</v>
      </c>
      <c r="F88" s="62">
        <v>17778362</v>
      </c>
      <c r="H88" s="69" t="s">
        <v>1116</v>
      </c>
      <c r="I88" s="181" t="s">
        <v>1815</v>
      </c>
      <c r="J88" s="62">
        <v>163000</v>
      </c>
      <c r="K88" s="38">
        <f t="shared" si="3"/>
        <v>9252874</v>
      </c>
      <c r="L88" s="62">
        <v>1808403</v>
      </c>
      <c r="M88" s="62">
        <v>7444471</v>
      </c>
    </row>
    <row r="89" spans="1:13" ht="15">
      <c r="A89" s="69" t="s">
        <v>1119</v>
      </c>
      <c r="B89" s="181" t="s">
        <v>1816</v>
      </c>
      <c r="C89" s="62">
        <v>21154995</v>
      </c>
      <c r="D89" s="38">
        <f t="shared" si="2"/>
        <v>17122056</v>
      </c>
      <c r="E89" s="62">
        <v>6080275</v>
      </c>
      <c r="F89" s="62">
        <v>11041781</v>
      </c>
      <c r="H89" s="69" t="s">
        <v>1119</v>
      </c>
      <c r="I89" s="181" t="s">
        <v>1816</v>
      </c>
      <c r="J89" s="62">
        <v>649250</v>
      </c>
      <c r="K89" s="38">
        <f t="shared" si="3"/>
        <v>4070890</v>
      </c>
      <c r="L89" s="62">
        <v>107900</v>
      </c>
      <c r="M89" s="62">
        <v>3962990</v>
      </c>
    </row>
    <row r="90" spans="1:13" ht="15">
      <c r="A90" s="69" t="s">
        <v>1125</v>
      </c>
      <c r="B90" s="181" t="s">
        <v>1817</v>
      </c>
      <c r="C90" s="62">
        <v>21372609</v>
      </c>
      <c r="D90" s="38">
        <f t="shared" si="2"/>
        <v>7643064</v>
      </c>
      <c r="E90" s="62">
        <v>2256801</v>
      </c>
      <c r="F90" s="62">
        <v>5386263</v>
      </c>
      <c r="H90" s="69" t="s">
        <v>1122</v>
      </c>
      <c r="I90" s="181" t="s">
        <v>2286</v>
      </c>
      <c r="J90" s="60"/>
      <c r="K90" s="38">
        <f t="shared" si="3"/>
        <v>10904883</v>
      </c>
      <c r="L90" s="60"/>
      <c r="M90" s="62">
        <v>10904883</v>
      </c>
    </row>
    <row r="91" spans="1:13" ht="15">
      <c r="A91" s="69" t="s">
        <v>1128</v>
      </c>
      <c r="B91" s="181" t="s">
        <v>1818</v>
      </c>
      <c r="C91" s="62">
        <v>1187830</v>
      </c>
      <c r="D91" s="38">
        <f t="shared" si="2"/>
        <v>6553030</v>
      </c>
      <c r="E91" s="62">
        <v>1944800</v>
      </c>
      <c r="F91" s="62">
        <v>4608230</v>
      </c>
      <c r="H91" s="69" t="s">
        <v>1125</v>
      </c>
      <c r="I91" s="181" t="s">
        <v>1817</v>
      </c>
      <c r="J91" s="62">
        <v>2743120</v>
      </c>
      <c r="K91" s="38">
        <f t="shared" si="3"/>
        <v>1583268</v>
      </c>
      <c r="L91" s="60"/>
      <c r="M91" s="62">
        <v>1583268</v>
      </c>
    </row>
    <row r="92" spans="1:13" ht="15">
      <c r="A92" s="69" t="s">
        <v>1131</v>
      </c>
      <c r="B92" s="181" t="s">
        <v>1819</v>
      </c>
      <c r="C92" s="62">
        <v>232000</v>
      </c>
      <c r="D92" s="38">
        <f t="shared" si="2"/>
        <v>2091292</v>
      </c>
      <c r="E92" s="62">
        <v>581500</v>
      </c>
      <c r="F92" s="62">
        <v>1509792</v>
      </c>
      <c r="H92" s="69" t="s">
        <v>1128</v>
      </c>
      <c r="I92" s="181" t="s">
        <v>1818</v>
      </c>
      <c r="J92" s="60"/>
      <c r="K92" s="38">
        <f t="shared" si="3"/>
        <v>795882</v>
      </c>
      <c r="L92" s="60"/>
      <c r="M92" s="62">
        <v>795882</v>
      </c>
    </row>
    <row r="93" spans="1:13" ht="15">
      <c r="A93" s="69" t="s">
        <v>1134</v>
      </c>
      <c r="B93" s="181" t="s">
        <v>1820</v>
      </c>
      <c r="C93" s="62">
        <v>578800</v>
      </c>
      <c r="D93" s="38">
        <f t="shared" si="2"/>
        <v>9268144</v>
      </c>
      <c r="E93" s="62">
        <v>4991905</v>
      </c>
      <c r="F93" s="62">
        <v>4276239</v>
      </c>
      <c r="H93" s="69" t="s">
        <v>1131</v>
      </c>
      <c r="I93" s="181" t="s">
        <v>1819</v>
      </c>
      <c r="J93" s="62">
        <v>400000</v>
      </c>
      <c r="K93" s="38">
        <f t="shared" si="3"/>
        <v>1202339</v>
      </c>
      <c r="L93" s="60"/>
      <c r="M93" s="62">
        <v>1202339</v>
      </c>
    </row>
    <row r="94" spans="1:13" ht="15">
      <c r="A94" s="69" t="s">
        <v>1137</v>
      </c>
      <c r="B94" s="181" t="s">
        <v>1821</v>
      </c>
      <c r="C94" s="62">
        <v>1183800</v>
      </c>
      <c r="D94" s="38">
        <f t="shared" si="2"/>
        <v>7269503</v>
      </c>
      <c r="E94" s="62">
        <v>3020548</v>
      </c>
      <c r="F94" s="62">
        <v>4248955</v>
      </c>
      <c r="H94" s="69" t="s">
        <v>1134</v>
      </c>
      <c r="I94" s="181" t="s">
        <v>1820</v>
      </c>
      <c r="J94" s="62">
        <v>5245183</v>
      </c>
      <c r="K94" s="38">
        <f t="shared" si="3"/>
        <v>1194674</v>
      </c>
      <c r="L94" s="60"/>
      <c r="M94" s="62">
        <v>1194674</v>
      </c>
    </row>
    <row r="95" spans="1:13" ht="15">
      <c r="A95" s="69" t="s">
        <v>1140</v>
      </c>
      <c r="B95" s="181" t="s">
        <v>1822</v>
      </c>
      <c r="C95" s="62">
        <v>1983900</v>
      </c>
      <c r="D95" s="38">
        <f t="shared" si="2"/>
        <v>10707347</v>
      </c>
      <c r="E95" s="62">
        <v>3023312</v>
      </c>
      <c r="F95" s="62">
        <v>7684035</v>
      </c>
      <c r="H95" s="69" t="s">
        <v>1137</v>
      </c>
      <c r="I95" s="181" t="s">
        <v>1821</v>
      </c>
      <c r="J95" s="60"/>
      <c r="K95" s="38">
        <f t="shared" si="3"/>
        <v>3914836</v>
      </c>
      <c r="L95" s="62">
        <v>787771</v>
      </c>
      <c r="M95" s="62">
        <v>3127065</v>
      </c>
    </row>
    <row r="96" spans="1:13" ht="15">
      <c r="A96" s="69" t="s">
        <v>1143</v>
      </c>
      <c r="B96" s="181" t="s">
        <v>1823</v>
      </c>
      <c r="C96" s="62">
        <v>63052830</v>
      </c>
      <c r="D96" s="38">
        <f t="shared" si="2"/>
        <v>188186</v>
      </c>
      <c r="E96" s="60"/>
      <c r="F96" s="62">
        <v>188186</v>
      </c>
      <c r="H96" s="69" t="s">
        <v>1140</v>
      </c>
      <c r="I96" s="181" t="s">
        <v>1822</v>
      </c>
      <c r="J96" s="62">
        <v>1449500</v>
      </c>
      <c r="K96" s="38">
        <f t="shared" si="3"/>
        <v>8811965</v>
      </c>
      <c r="L96" s="60"/>
      <c r="M96" s="62">
        <v>8811965</v>
      </c>
    </row>
    <row r="97" spans="1:13" ht="15">
      <c r="A97" s="69" t="s">
        <v>1146</v>
      </c>
      <c r="B97" s="181" t="s">
        <v>1824</v>
      </c>
      <c r="C97" s="62">
        <v>6649193</v>
      </c>
      <c r="D97" s="38">
        <f t="shared" si="2"/>
        <v>23665087</v>
      </c>
      <c r="E97" s="62">
        <v>11939057</v>
      </c>
      <c r="F97" s="62">
        <v>11726030</v>
      </c>
      <c r="H97" s="69" t="s">
        <v>1143</v>
      </c>
      <c r="I97" s="181" t="s">
        <v>1823</v>
      </c>
      <c r="J97" s="62">
        <v>8282341</v>
      </c>
      <c r="K97" s="38">
        <f t="shared" si="3"/>
        <v>6301525</v>
      </c>
      <c r="L97" s="62">
        <v>580801</v>
      </c>
      <c r="M97" s="62">
        <v>5720724</v>
      </c>
    </row>
    <row r="98" spans="1:13" ht="15">
      <c r="A98" s="69" t="s">
        <v>1150</v>
      </c>
      <c r="B98" s="181" t="s">
        <v>1825</v>
      </c>
      <c r="C98" s="62">
        <v>5000</v>
      </c>
      <c r="D98" s="38">
        <f t="shared" si="2"/>
        <v>676858</v>
      </c>
      <c r="E98" s="62">
        <v>145000</v>
      </c>
      <c r="F98" s="62">
        <v>531858</v>
      </c>
      <c r="H98" s="69" t="s">
        <v>1146</v>
      </c>
      <c r="I98" s="181" t="s">
        <v>1824</v>
      </c>
      <c r="J98" s="62">
        <v>730021</v>
      </c>
      <c r="K98" s="38">
        <f t="shared" si="3"/>
        <v>7088157</v>
      </c>
      <c r="L98" s="62">
        <v>258200</v>
      </c>
      <c r="M98" s="62">
        <v>6829957</v>
      </c>
    </row>
    <row r="99" spans="1:13" ht="15">
      <c r="A99" s="69" t="s">
        <v>1153</v>
      </c>
      <c r="B99" s="181" t="s">
        <v>1826</v>
      </c>
      <c r="C99" s="60"/>
      <c r="D99" s="38">
        <f t="shared" si="2"/>
        <v>376340</v>
      </c>
      <c r="E99" s="60"/>
      <c r="F99" s="62">
        <v>376340</v>
      </c>
      <c r="H99" s="69" t="s">
        <v>1150</v>
      </c>
      <c r="I99" s="181" t="s">
        <v>1825</v>
      </c>
      <c r="J99" s="62">
        <v>165000</v>
      </c>
      <c r="K99" s="38">
        <f t="shared" si="3"/>
        <v>22000</v>
      </c>
      <c r="L99" s="60"/>
      <c r="M99" s="62">
        <v>22000</v>
      </c>
    </row>
    <row r="100" spans="1:13" ht="15">
      <c r="A100" s="69" t="s">
        <v>1156</v>
      </c>
      <c r="B100" s="181" t="s">
        <v>1827</v>
      </c>
      <c r="C100" s="62">
        <v>117500</v>
      </c>
      <c r="D100" s="38">
        <f t="shared" si="2"/>
        <v>1658920</v>
      </c>
      <c r="E100" s="62">
        <v>396800</v>
      </c>
      <c r="F100" s="62">
        <v>1262120</v>
      </c>
      <c r="H100" s="69" t="s">
        <v>1153</v>
      </c>
      <c r="I100" s="181" t="s">
        <v>1826</v>
      </c>
      <c r="J100" s="60"/>
      <c r="K100" s="38">
        <f t="shared" si="3"/>
        <v>156900</v>
      </c>
      <c r="L100" s="60"/>
      <c r="M100" s="62">
        <v>156900</v>
      </c>
    </row>
    <row r="101" spans="1:13" ht="15">
      <c r="A101" s="69" t="s">
        <v>1159</v>
      </c>
      <c r="B101" s="181" t="s">
        <v>1828</v>
      </c>
      <c r="C101" s="62">
        <v>13723735</v>
      </c>
      <c r="D101" s="38">
        <f t="shared" si="2"/>
        <v>5749130</v>
      </c>
      <c r="E101" s="62">
        <v>690400</v>
      </c>
      <c r="F101" s="62">
        <v>5058730</v>
      </c>
      <c r="H101" s="69" t="s">
        <v>1156</v>
      </c>
      <c r="I101" s="181" t="s">
        <v>1827</v>
      </c>
      <c r="J101" s="62">
        <v>127100</v>
      </c>
      <c r="K101" s="38">
        <f t="shared" si="3"/>
        <v>296677</v>
      </c>
      <c r="L101" s="62">
        <v>4000</v>
      </c>
      <c r="M101" s="62">
        <v>292677</v>
      </c>
    </row>
    <row r="102" spans="1:13" ht="15">
      <c r="A102" s="69" t="s">
        <v>1162</v>
      </c>
      <c r="B102" s="181" t="s">
        <v>1829</v>
      </c>
      <c r="C102" s="60"/>
      <c r="D102" s="38">
        <f t="shared" si="2"/>
        <v>4976683</v>
      </c>
      <c r="E102" s="60"/>
      <c r="F102" s="62">
        <v>4976683</v>
      </c>
      <c r="H102" s="69" t="s">
        <v>1159</v>
      </c>
      <c r="I102" s="181" t="s">
        <v>1828</v>
      </c>
      <c r="J102" s="62">
        <v>2229758</v>
      </c>
      <c r="K102" s="38">
        <f t="shared" si="3"/>
        <v>24600159</v>
      </c>
      <c r="L102" s="60"/>
      <c r="M102" s="62">
        <v>24600159</v>
      </c>
    </row>
    <row r="103" spans="1:13" ht="15">
      <c r="A103" s="69" t="s">
        <v>1165</v>
      </c>
      <c r="B103" s="181" t="s">
        <v>1830</v>
      </c>
      <c r="C103" s="62">
        <v>10485553</v>
      </c>
      <c r="D103" s="38">
        <f t="shared" si="2"/>
        <v>6472161</v>
      </c>
      <c r="E103" s="62">
        <v>1022658</v>
      </c>
      <c r="F103" s="62">
        <v>5449503</v>
      </c>
      <c r="H103" s="69" t="s">
        <v>1162</v>
      </c>
      <c r="I103" s="181" t="s">
        <v>1829</v>
      </c>
      <c r="J103" s="60"/>
      <c r="K103" s="38">
        <f t="shared" si="3"/>
        <v>958507</v>
      </c>
      <c r="L103" s="60"/>
      <c r="M103" s="62">
        <v>958507</v>
      </c>
    </row>
    <row r="104" spans="1:13" ht="15">
      <c r="A104" s="69" t="s">
        <v>1168</v>
      </c>
      <c r="B104" s="181" t="s">
        <v>1831</v>
      </c>
      <c r="C104" s="62">
        <v>231200</v>
      </c>
      <c r="D104" s="38">
        <f t="shared" si="2"/>
        <v>4259788</v>
      </c>
      <c r="E104" s="62">
        <v>558900</v>
      </c>
      <c r="F104" s="62">
        <v>3700888</v>
      </c>
      <c r="H104" s="69" t="s">
        <v>1165</v>
      </c>
      <c r="I104" s="181" t="s">
        <v>1830</v>
      </c>
      <c r="J104" s="62">
        <v>29614167</v>
      </c>
      <c r="K104" s="38">
        <f t="shared" si="3"/>
        <v>7718501</v>
      </c>
      <c r="L104" s="60"/>
      <c r="M104" s="62">
        <v>7718501</v>
      </c>
    </row>
    <row r="105" spans="1:13" ht="15">
      <c r="A105" s="69" t="s">
        <v>1171</v>
      </c>
      <c r="B105" s="181" t="s">
        <v>1832</v>
      </c>
      <c r="C105" s="62">
        <v>6238550</v>
      </c>
      <c r="D105" s="38">
        <f t="shared" si="2"/>
        <v>7882539</v>
      </c>
      <c r="E105" s="62">
        <v>814895</v>
      </c>
      <c r="F105" s="62">
        <v>7067644</v>
      </c>
      <c r="H105" s="69" t="s">
        <v>1168</v>
      </c>
      <c r="I105" s="181" t="s">
        <v>1831</v>
      </c>
      <c r="J105" s="62">
        <v>284693</v>
      </c>
      <c r="K105" s="38">
        <f t="shared" si="3"/>
        <v>1459481</v>
      </c>
      <c r="L105" s="62">
        <v>106800</v>
      </c>
      <c r="M105" s="62">
        <v>1352681</v>
      </c>
    </row>
    <row r="106" spans="1:13" ht="15">
      <c r="A106" s="69" t="s">
        <v>1174</v>
      </c>
      <c r="B106" s="181" t="s">
        <v>1833</v>
      </c>
      <c r="C106" s="62">
        <v>6154236</v>
      </c>
      <c r="D106" s="38">
        <f t="shared" si="2"/>
        <v>2008662</v>
      </c>
      <c r="E106" s="62">
        <v>112590</v>
      </c>
      <c r="F106" s="62">
        <v>1896072</v>
      </c>
      <c r="H106" s="69" t="s">
        <v>1171</v>
      </c>
      <c r="I106" s="181" t="s">
        <v>1832</v>
      </c>
      <c r="J106" s="62">
        <v>18069916</v>
      </c>
      <c r="K106" s="38">
        <f t="shared" si="3"/>
        <v>8348588</v>
      </c>
      <c r="L106" s="62">
        <v>130157</v>
      </c>
      <c r="M106" s="62">
        <v>8218431</v>
      </c>
    </row>
    <row r="107" spans="1:13" ht="15">
      <c r="A107" s="69" t="s">
        <v>1177</v>
      </c>
      <c r="B107" s="181" t="s">
        <v>1834</v>
      </c>
      <c r="C107" s="62">
        <v>20279260</v>
      </c>
      <c r="D107" s="38">
        <f t="shared" si="2"/>
        <v>7837176</v>
      </c>
      <c r="E107" s="62">
        <v>1129185</v>
      </c>
      <c r="F107" s="62">
        <v>6707991</v>
      </c>
      <c r="H107" s="69" t="s">
        <v>1174</v>
      </c>
      <c r="I107" s="181" t="s">
        <v>1833</v>
      </c>
      <c r="J107" s="62">
        <v>3700000</v>
      </c>
      <c r="K107" s="38">
        <f t="shared" si="3"/>
        <v>6384687</v>
      </c>
      <c r="L107" s="60"/>
      <c r="M107" s="62">
        <v>6384687</v>
      </c>
    </row>
    <row r="108" spans="1:13" ht="15">
      <c r="A108" s="69" t="s">
        <v>1180</v>
      </c>
      <c r="B108" s="181" t="s">
        <v>1835</v>
      </c>
      <c r="C108" s="62">
        <v>30031400</v>
      </c>
      <c r="D108" s="38">
        <f t="shared" si="2"/>
        <v>1675782</v>
      </c>
      <c r="E108" s="62">
        <v>147315</v>
      </c>
      <c r="F108" s="62">
        <v>1528467</v>
      </c>
      <c r="H108" s="69" t="s">
        <v>1177</v>
      </c>
      <c r="I108" s="181" t="s">
        <v>1834</v>
      </c>
      <c r="J108" s="62">
        <v>1413136</v>
      </c>
      <c r="K108" s="38">
        <f t="shared" si="3"/>
        <v>15018042</v>
      </c>
      <c r="L108" s="62">
        <v>29300</v>
      </c>
      <c r="M108" s="62">
        <v>14988742</v>
      </c>
    </row>
    <row r="109" spans="1:13" ht="15">
      <c r="A109" s="69" t="s">
        <v>1183</v>
      </c>
      <c r="B109" s="181" t="s">
        <v>1836</v>
      </c>
      <c r="C109" s="62">
        <v>1066285</v>
      </c>
      <c r="D109" s="38">
        <f t="shared" si="2"/>
        <v>3168782</v>
      </c>
      <c r="E109" s="60"/>
      <c r="F109" s="62">
        <v>3168782</v>
      </c>
      <c r="H109" s="69" t="s">
        <v>1180</v>
      </c>
      <c r="I109" s="181" t="s">
        <v>1835</v>
      </c>
      <c r="J109" s="62">
        <v>139100</v>
      </c>
      <c r="K109" s="38">
        <f t="shared" si="3"/>
        <v>253837</v>
      </c>
      <c r="L109" s="60"/>
      <c r="M109" s="62">
        <v>253837</v>
      </c>
    </row>
    <row r="110" spans="1:13" ht="15">
      <c r="A110" s="69" t="s">
        <v>1186</v>
      </c>
      <c r="B110" s="181" t="s">
        <v>1837</v>
      </c>
      <c r="C110" s="62">
        <v>2952491</v>
      </c>
      <c r="D110" s="38">
        <f t="shared" si="2"/>
        <v>20397594</v>
      </c>
      <c r="E110" s="62">
        <v>1257169</v>
      </c>
      <c r="F110" s="62">
        <v>19140425</v>
      </c>
      <c r="H110" s="69" t="s">
        <v>1183</v>
      </c>
      <c r="I110" s="181" t="s">
        <v>1836</v>
      </c>
      <c r="J110" s="62">
        <v>21983001</v>
      </c>
      <c r="K110" s="38">
        <f t="shared" si="3"/>
        <v>1154526</v>
      </c>
      <c r="L110" s="60"/>
      <c r="M110" s="62">
        <v>1154526</v>
      </c>
    </row>
    <row r="111" spans="1:13" ht="15">
      <c r="A111" s="69" t="s">
        <v>1189</v>
      </c>
      <c r="B111" s="181" t="s">
        <v>1838</v>
      </c>
      <c r="C111" s="62">
        <v>229000</v>
      </c>
      <c r="D111" s="38">
        <f t="shared" si="2"/>
        <v>432794</v>
      </c>
      <c r="E111" s="60"/>
      <c r="F111" s="62">
        <v>432794</v>
      </c>
      <c r="H111" s="69" t="s">
        <v>1186</v>
      </c>
      <c r="I111" s="181" t="s">
        <v>1837</v>
      </c>
      <c r="J111" s="62">
        <v>45409185</v>
      </c>
      <c r="K111" s="38">
        <f t="shared" si="3"/>
        <v>36367003</v>
      </c>
      <c r="L111" s="62">
        <v>12882036</v>
      </c>
      <c r="M111" s="62">
        <v>23484967</v>
      </c>
    </row>
    <row r="112" spans="1:13" ht="15">
      <c r="A112" s="69" t="s">
        <v>1192</v>
      </c>
      <c r="B112" s="181" t="s">
        <v>1839</v>
      </c>
      <c r="C112" s="62">
        <v>1132974</v>
      </c>
      <c r="D112" s="38">
        <f t="shared" si="2"/>
        <v>6120210</v>
      </c>
      <c r="E112" s="62">
        <v>207385</v>
      </c>
      <c r="F112" s="62">
        <v>5912825</v>
      </c>
      <c r="H112" s="69" t="s">
        <v>1189</v>
      </c>
      <c r="I112" s="181" t="s">
        <v>1838</v>
      </c>
      <c r="J112" s="60"/>
      <c r="K112" s="38">
        <f t="shared" si="3"/>
        <v>20000</v>
      </c>
      <c r="L112" s="60"/>
      <c r="M112" s="62">
        <v>20000</v>
      </c>
    </row>
    <row r="113" spans="1:13" ht="15">
      <c r="A113" s="69" t="s">
        <v>1195</v>
      </c>
      <c r="B113" s="181" t="s">
        <v>1840</v>
      </c>
      <c r="C113" s="62">
        <v>6414115</v>
      </c>
      <c r="D113" s="38">
        <f t="shared" si="2"/>
        <v>2491489</v>
      </c>
      <c r="E113" s="62">
        <v>432545</v>
      </c>
      <c r="F113" s="62">
        <v>2058944</v>
      </c>
      <c r="H113" s="69" t="s">
        <v>1192</v>
      </c>
      <c r="I113" s="181" t="s">
        <v>1839</v>
      </c>
      <c r="J113" s="62">
        <v>27600870</v>
      </c>
      <c r="K113" s="38">
        <f t="shared" si="3"/>
        <v>27138287</v>
      </c>
      <c r="L113" s="62">
        <v>9951404</v>
      </c>
      <c r="M113" s="62">
        <v>17186883</v>
      </c>
    </row>
    <row r="114" spans="1:13" ht="15">
      <c r="A114" s="69" t="s">
        <v>1198</v>
      </c>
      <c r="B114" s="181" t="s">
        <v>1841</v>
      </c>
      <c r="C114" s="62">
        <v>369385</v>
      </c>
      <c r="D114" s="38">
        <f t="shared" si="2"/>
        <v>4517695</v>
      </c>
      <c r="E114" s="62">
        <v>155500</v>
      </c>
      <c r="F114" s="62">
        <v>4362195</v>
      </c>
      <c r="H114" s="69" t="s">
        <v>1195</v>
      </c>
      <c r="I114" s="181" t="s">
        <v>1840</v>
      </c>
      <c r="J114" s="62">
        <v>1015486</v>
      </c>
      <c r="K114" s="38">
        <f t="shared" si="3"/>
        <v>5182241</v>
      </c>
      <c r="L114" s="62">
        <v>13992</v>
      </c>
      <c r="M114" s="62">
        <v>5168249</v>
      </c>
    </row>
    <row r="115" spans="1:13" ht="15">
      <c r="A115" s="69" t="s">
        <v>1201</v>
      </c>
      <c r="B115" s="181" t="s">
        <v>1842</v>
      </c>
      <c r="C115" s="62">
        <v>1167725</v>
      </c>
      <c r="D115" s="38">
        <f t="shared" si="2"/>
        <v>5259603</v>
      </c>
      <c r="E115" s="62">
        <v>406050</v>
      </c>
      <c r="F115" s="62">
        <v>4853553</v>
      </c>
      <c r="H115" s="69" t="s">
        <v>1198</v>
      </c>
      <c r="I115" s="181" t="s">
        <v>1841</v>
      </c>
      <c r="J115" s="62">
        <v>234860</v>
      </c>
      <c r="K115" s="38">
        <f t="shared" si="3"/>
        <v>2250493</v>
      </c>
      <c r="L115" s="62">
        <v>19000</v>
      </c>
      <c r="M115" s="62">
        <v>2231493</v>
      </c>
    </row>
    <row r="116" spans="1:13" ht="15">
      <c r="A116" s="69" t="s">
        <v>1204</v>
      </c>
      <c r="B116" s="181" t="s">
        <v>1843</v>
      </c>
      <c r="C116" s="62">
        <v>811728</v>
      </c>
      <c r="D116" s="38">
        <f t="shared" si="2"/>
        <v>4180536</v>
      </c>
      <c r="E116" s="62">
        <v>719373</v>
      </c>
      <c r="F116" s="62">
        <v>3461163</v>
      </c>
      <c r="H116" s="69" t="s">
        <v>1201</v>
      </c>
      <c r="I116" s="181" t="s">
        <v>1842</v>
      </c>
      <c r="J116" s="62">
        <v>20815857</v>
      </c>
      <c r="K116" s="38">
        <f t="shared" si="3"/>
        <v>6475587</v>
      </c>
      <c r="L116" s="62">
        <v>2294475</v>
      </c>
      <c r="M116" s="62">
        <v>4181112</v>
      </c>
    </row>
    <row r="117" spans="1:13" ht="15">
      <c r="A117" s="69" t="s">
        <v>1207</v>
      </c>
      <c r="B117" s="181" t="s">
        <v>1844</v>
      </c>
      <c r="C117" s="62">
        <v>63161574</v>
      </c>
      <c r="D117" s="38">
        <f t="shared" si="2"/>
        <v>11317550</v>
      </c>
      <c r="E117" s="62">
        <v>1662899</v>
      </c>
      <c r="F117" s="62">
        <v>9654651</v>
      </c>
      <c r="H117" s="69" t="s">
        <v>1204</v>
      </c>
      <c r="I117" s="181" t="s">
        <v>1843</v>
      </c>
      <c r="J117" s="62">
        <v>7174983</v>
      </c>
      <c r="K117" s="38">
        <f t="shared" si="3"/>
        <v>5449739</v>
      </c>
      <c r="L117" s="60"/>
      <c r="M117" s="62">
        <v>5449739</v>
      </c>
    </row>
    <row r="118" spans="1:13" ht="15">
      <c r="A118" s="69" t="s">
        <v>1210</v>
      </c>
      <c r="B118" s="181" t="s">
        <v>1845</v>
      </c>
      <c r="C118" s="62">
        <v>35700</v>
      </c>
      <c r="D118" s="38">
        <f t="shared" si="2"/>
        <v>2584972</v>
      </c>
      <c r="E118" s="62">
        <v>601800</v>
      </c>
      <c r="F118" s="62">
        <v>1983172</v>
      </c>
      <c r="H118" s="69" t="s">
        <v>1207</v>
      </c>
      <c r="I118" s="181" t="s">
        <v>1844</v>
      </c>
      <c r="J118" s="62">
        <v>1789750</v>
      </c>
      <c r="K118" s="38">
        <f t="shared" si="3"/>
        <v>4577866</v>
      </c>
      <c r="L118" s="62">
        <v>50700</v>
      </c>
      <c r="M118" s="62">
        <v>4527166</v>
      </c>
    </row>
    <row r="119" spans="1:13" ht="15">
      <c r="A119" s="69" t="s">
        <v>1213</v>
      </c>
      <c r="B119" s="181" t="s">
        <v>1846</v>
      </c>
      <c r="C119" s="62">
        <v>3059223</v>
      </c>
      <c r="D119" s="38">
        <f t="shared" si="2"/>
        <v>19156850</v>
      </c>
      <c r="E119" s="62">
        <v>4435853</v>
      </c>
      <c r="F119" s="62">
        <v>14720997</v>
      </c>
      <c r="H119" s="69" t="s">
        <v>1210</v>
      </c>
      <c r="I119" s="181" t="s">
        <v>1845</v>
      </c>
      <c r="J119" s="60"/>
      <c r="K119" s="38">
        <f t="shared" si="3"/>
        <v>62730</v>
      </c>
      <c r="L119" s="60"/>
      <c r="M119" s="62">
        <v>62730</v>
      </c>
    </row>
    <row r="120" spans="1:13" ht="15">
      <c r="A120" s="69" t="s">
        <v>1216</v>
      </c>
      <c r="B120" s="181" t="s">
        <v>1847</v>
      </c>
      <c r="C120" s="62">
        <v>7160300</v>
      </c>
      <c r="D120" s="38">
        <f t="shared" si="2"/>
        <v>2809399</v>
      </c>
      <c r="E120" s="62">
        <v>5750</v>
      </c>
      <c r="F120" s="62">
        <v>2803649</v>
      </c>
      <c r="H120" s="69" t="s">
        <v>1213</v>
      </c>
      <c r="I120" s="181" t="s">
        <v>1846</v>
      </c>
      <c r="J120" s="62">
        <v>1877355</v>
      </c>
      <c r="K120" s="38">
        <f t="shared" si="3"/>
        <v>16751370</v>
      </c>
      <c r="L120" s="62">
        <v>3725100</v>
      </c>
      <c r="M120" s="62">
        <v>13026270</v>
      </c>
    </row>
    <row r="121" spans="1:13" ht="15">
      <c r="A121" s="69" t="s">
        <v>1219</v>
      </c>
      <c r="B121" s="181" t="s">
        <v>1848</v>
      </c>
      <c r="C121" s="62">
        <v>50967721</v>
      </c>
      <c r="D121" s="38">
        <f t="shared" si="2"/>
        <v>22908393</v>
      </c>
      <c r="E121" s="62">
        <v>827723</v>
      </c>
      <c r="F121" s="62">
        <v>22080670</v>
      </c>
      <c r="H121" s="69" t="s">
        <v>1216</v>
      </c>
      <c r="I121" s="181" t="s">
        <v>1847</v>
      </c>
      <c r="J121" s="62">
        <v>22600</v>
      </c>
      <c r="K121" s="38">
        <f t="shared" si="3"/>
        <v>3566190</v>
      </c>
      <c r="L121" s="60"/>
      <c r="M121" s="62">
        <v>3566190</v>
      </c>
    </row>
    <row r="122" spans="1:13" ht="15">
      <c r="A122" s="69" t="s">
        <v>1222</v>
      </c>
      <c r="B122" s="181" t="s">
        <v>1849</v>
      </c>
      <c r="C122" s="62">
        <v>428000</v>
      </c>
      <c r="D122" s="38">
        <f t="shared" si="2"/>
        <v>206756</v>
      </c>
      <c r="E122" s="60"/>
      <c r="F122" s="62">
        <v>206756</v>
      </c>
      <c r="H122" s="69" t="s">
        <v>1219</v>
      </c>
      <c r="I122" s="181" t="s">
        <v>1848</v>
      </c>
      <c r="J122" s="62">
        <v>4508751</v>
      </c>
      <c r="K122" s="38">
        <f t="shared" si="3"/>
        <v>32101745</v>
      </c>
      <c r="L122" s="62">
        <v>7911147</v>
      </c>
      <c r="M122" s="62">
        <v>24190598</v>
      </c>
    </row>
    <row r="123" spans="1:13" ht="15">
      <c r="A123" s="69" t="s">
        <v>1225</v>
      </c>
      <c r="B123" s="181" t="s">
        <v>1850</v>
      </c>
      <c r="C123" s="62">
        <v>804101</v>
      </c>
      <c r="D123" s="38">
        <f t="shared" si="2"/>
        <v>1549992</v>
      </c>
      <c r="E123" s="62">
        <v>120700</v>
      </c>
      <c r="F123" s="62">
        <v>1429292</v>
      </c>
      <c r="H123" s="69" t="s">
        <v>1222</v>
      </c>
      <c r="I123" s="181" t="s">
        <v>1849</v>
      </c>
      <c r="J123" s="62">
        <v>120450</v>
      </c>
      <c r="K123" s="38">
        <f t="shared" si="3"/>
        <v>45050</v>
      </c>
      <c r="L123" s="60"/>
      <c r="M123" s="62">
        <v>45050</v>
      </c>
    </row>
    <row r="124" spans="1:13" ht="15">
      <c r="A124" s="69" t="s">
        <v>1228</v>
      </c>
      <c r="B124" s="181" t="s">
        <v>1851</v>
      </c>
      <c r="C124" s="60"/>
      <c r="D124" s="38">
        <f t="shared" si="2"/>
        <v>2011166</v>
      </c>
      <c r="E124" s="62">
        <v>7750</v>
      </c>
      <c r="F124" s="62">
        <v>2003416</v>
      </c>
      <c r="H124" s="69" t="s">
        <v>1225</v>
      </c>
      <c r="I124" s="181" t="s">
        <v>1850</v>
      </c>
      <c r="J124" s="62">
        <v>337751</v>
      </c>
      <c r="K124" s="38">
        <f t="shared" si="3"/>
        <v>8990788</v>
      </c>
      <c r="L124" s="62">
        <v>278700</v>
      </c>
      <c r="M124" s="62">
        <v>8712088</v>
      </c>
    </row>
    <row r="125" spans="1:13" ht="15">
      <c r="A125" s="69" t="s">
        <v>1231</v>
      </c>
      <c r="B125" s="181" t="s">
        <v>1852</v>
      </c>
      <c r="C125" s="62">
        <v>3500</v>
      </c>
      <c r="D125" s="38">
        <f t="shared" si="2"/>
        <v>618089</v>
      </c>
      <c r="E125" s="62">
        <v>53100</v>
      </c>
      <c r="F125" s="62">
        <v>564989</v>
      </c>
      <c r="H125" s="69" t="s">
        <v>1228</v>
      </c>
      <c r="I125" s="181" t="s">
        <v>1851</v>
      </c>
      <c r="J125" s="62">
        <v>3321000</v>
      </c>
      <c r="K125" s="38">
        <f t="shared" si="3"/>
        <v>252534</v>
      </c>
      <c r="L125" s="60"/>
      <c r="M125" s="62">
        <v>252534</v>
      </c>
    </row>
    <row r="126" spans="1:13" ht="15">
      <c r="A126" s="69" t="s">
        <v>1234</v>
      </c>
      <c r="B126" s="181" t="s">
        <v>1853</v>
      </c>
      <c r="C126" s="62">
        <v>855215</v>
      </c>
      <c r="D126" s="38">
        <f t="shared" si="2"/>
        <v>8858264</v>
      </c>
      <c r="E126" s="62">
        <v>377359</v>
      </c>
      <c r="F126" s="62">
        <v>8480905</v>
      </c>
      <c r="H126" s="69" t="s">
        <v>1231</v>
      </c>
      <c r="I126" s="181" t="s">
        <v>1852</v>
      </c>
      <c r="J126" s="60"/>
      <c r="K126" s="38">
        <f t="shared" si="3"/>
        <v>563596</v>
      </c>
      <c r="L126" s="60"/>
      <c r="M126" s="62">
        <v>563596</v>
      </c>
    </row>
    <row r="127" spans="1:13" ht="15">
      <c r="A127" s="69" t="s">
        <v>1237</v>
      </c>
      <c r="B127" s="181" t="s">
        <v>1854</v>
      </c>
      <c r="C127" s="62">
        <v>2662377</v>
      </c>
      <c r="D127" s="38">
        <f t="shared" si="2"/>
        <v>4939257</v>
      </c>
      <c r="E127" s="60"/>
      <c r="F127" s="62">
        <v>4939257</v>
      </c>
      <c r="H127" s="69" t="s">
        <v>1234</v>
      </c>
      <c r="I127" s="181" t="s">
        <v>1853</v>
      </c>
      <c r="J127" s="62">
        <v>22196736</v>
      </c>
      <c r="K127" s="38">
        <f t="shared" si="3"/>
        <v>3504163</v>
      </c>
      <c r="L127" s="60"/>
      <c r="M127" s="62">
        <v>3504163</v>
      </c>
    </row>
    <row r="128" spans="1:13" ht="15">
      <c r="A128" s="69" t="s">
        <v>1240</v>
      </c>
      <c r="B128" s="181" t="s">
        <v>1855</v>
      </c>
      <c r="C128" s="60"/>
      <c r="D128" s="38">
        <f t="shared" si="2"/>
        <v>1653476</v>
      </c>
      <c r="E128" s="62">
        <v>383400</v>
      </c>
      <c r="F128" s="62">
        <v>1270076</v>
      </c>
      <c r="H128" s="69" t="s">
        <v>1237</v>
      </c>
      <c r="I128" s="181" t="s">
        <v>1854</v>
      </c>
      <c r="J128" s="60"/>
      <c r="K128" s="38">
        <f t="shared" si="3"/>
        <v>423160</v>
      </c>
      <c r="L128" s="60"/>
      <c r="M128" s="62">
        <v>423160</v>
      </c>
    </row>
    <row r="129" spans="1:13" ht="15">
      <c r="A129" s="69" t="s">
        <v>1243</v>
      </c>
      <c r="B129" s="181" t="s">
        <v>1856</v>
      </c>
      <c r="C129" s="62">
        <v>1300550</v>
      </c>
      <c r="D129" s="38">
        <f t="shared" si="2"/>
        <v>2641460</v>
      </c>
      <c r="E129" s="62">
        <v>207475</v>
      </c>
      <c r="F129" s="62">
        <v>2433985</v>
      </c>
      <c r="H129" s="69" t="s">
        <v>1240</v>
      </c>
      <c r="I129" s="181" t="s">
        <v>1855</v>
      </c>
      <c r="J129" s="60"/>
      <c r="K129" s="38">
        <f t="shared" si="3"/>
        <v>414053</v>
      </c>
      <c r="L129" s="60"/>
      <c r="M129" s="62">
        <v>414053</v>
      </c>
    </row>
    <row r="130" spans="1:13" ht="15">
      <c r="A130" s="69" t="s">
        <v>1246</v>
      </c>
      <c r="B130" s="181" t="s">
        <v>1857</v>
      </c>
      <c r="C130" s="62">
        <v>268387</v>
      </c>
      <c r="D130" s="38">
        <f t="shared" si="2"/>
        <v>5694291</v>
      </c>
      <c r="E130" s="62">
        <v>289930</v>
      </c>
      <c r="F130" s="62">
        <v>5404361</v>
      </c>
      <c r="H130" s="69" t="s">
        <v>1243</v>
      </c>
      <c r="I130" s="181" t="s">
        <v>1856</v>
      </c>
      <c r="J130" s="62">
        <v>203200</v>
      </c>
      <c r="K130" s="38">
        <f t="shared" si="3"/>
        <v>205312</v>
      </c>
      <c r="L130" s="62">
        <v>3000</v>
      </c>
      <c r="M130" s="62">
        <v>202312</v>
      </c>
    </row>
    <row r="131" spans="1:13" ht="15">
      <c r="A131" s="69" t="s">
        <v>1249</v>
      </c>
      <c r="B131" s="181" t="s">
        <v>1858</v>
      </c>
      <c r="C131" s="62">
        <v>1242064</v>
      </c>
      <c r="D131" s="38">
        <f t="shared" si="2"/>
        <v>2040768</v>
      </c>
      <c r="E131" s="62">
        <v>87200</v>
      </c>
      <c r="F131" s="62">
        <v>1953568</v>
      </c>
      <c r="H131" s="69" t="s">
        <v>1246</v>
      </c>
      <c r="I131" s="181" t="s">
        <v>1857</v>
      </c>
      <c r="J131" s="62">
        <v>1371375</v>
      </c>
      <c r="K131" s="38">
        <f t="shared" si="3"/>
        <v>858886</v>
      </c>
      <c r="L131" s="62">
        <v>42200</v>
      </c>
      <c r="M131" s="62">
        <v>816686</v>
      </c>
    </row>
    <row r="132" spans="1:13" ht="15">
      <c r="A132" s="69" t="s">
        <v>1252</v>
      </c>
      <c r="B132" s="181" t="s">
        <v>1859</v>
      </c>
      <c r="C132" s="62">
        <v>6341900</v>
      </c>
      <c r="D132" s="38">
        <f t="shared" si="2"/>
        <v>3535197</v>
      </c>
      <c r="E132" s="62">
        <v>160680</v>
      </c>
      <c r="F132" s="62">
        <v>3374517</v>
      </c>
      <c r="H132" s="69" t="s">
        <v>1249</v>
      </c>
      <c r="I132" s="181" t="s">
        <v>1858</v>
      </c>
      <c r="J132" s="62">
        <v>1392229</v>
      </c>
      <c r="K132" s="38">
        <f t="shared" si="3"/>
        <v>678825</v>
      </c>
      <c r="L132" s="62">
        <v>9000</v>
      </c>
      <c r="M132" s="62">
        <v>669825</v>
      </c>
    </row>
    <row r="133" spans="1:13" ht="15">
      <c r="A133" s="69" t="s">
        <v>1255</v>
      </c>
      <c r="B133" s="181" t="s">
        <v>1820</v>
      </c>
      <c r="C133" s="62">
        <v>402800</v>
      </c>
      <c r="D133" s="38">
        <f t="shared" si="2"/>
        <v>418181</v>
      </c>
      <c r="E133" s="62">
        <v>338945</v>
      </c>
      <c r="F133" s="62">
        <v>79236</v>
      </c>
      <c r="H133" s="69" t="s">
        <v>1252</v>
      </c>
      <c r="I133" s="181" t="s">
        <v>1859</v>
      </c>
      <c r="J133" s="62">
        <v>687023</v>
      </c>
      <c r="K133" s="38">
        <f t="shared" si="3"/>
        <v>748981</v>
      </c>
      <c r="L133" s="62">
        <v>105000</v>
      </c>
      <c r="M133" s="62">
        <v>643981</v>
      </c>
    </row>
    <row r="134" spans="1:13" ht="15">
      <c r="A134" s="69" t="s">
        <v>1257</v>
      </c>
      <c r="B134" s="181" t="s">
        <v>1860</v>
      </c>
      <c r="C134" s="62">
        <v>182000</v>
      </c>
      <c r="D134" s="38">
        <f t="shared" si="2"/>
        <v>3119932</v>
      </c>
      <c r="E134" s="62">
        <v>97385</v>
      </c>
      <c r="F134" s="62">
        <v>3022547</v>
      </c>
      <c r="H134" s="69" t="s">
        <v>1255</v>
      </c>
      <c r="I134" s="181" t="s">
        <v>1820</v>
      </c>
      <c r="J134" s="62">
        <v>93865</v>
      </c>
      <c r="K134" s="38">
        <f t="shared" si="3"/>
        <v>207168</v>
      </c>
      <c r="L134" s="60"/>
      <c r="M134" s="62">
        <v>207168</v>
      </c>
    </row>
    <row r="135" spans="1:13" ht="15">
      <c r="A135" s="69" t="s">
        <v>1260</v>
      </c>
      <c r="B135" s="181" t="s">
        <v>1861</v>
      </c>
      <c r="C135" s="62">
        <v>741680</v>
      </c>
      <c r="D135" s="38">
        <f aca="true" t="shared" si="4" ref="D135:D198">E135+F135</f>
        <v>18233440</v>
      </c>
      <c r="E135" s="62">
        <v>350141</v>
      </c>
      <c r="F135" s="62">
        <v>17883299</v>
      </c>
      <c r="H135" s="69" t="s">
        <v>1257</v>
      </c>
      <c r="I135" s="181" t="s">
        <v>1860</v>
      </c>
      <c r="J135" s="62">
        <v>1470418</v>
      </c>
      <c r="K135" s="38">
        <f aca="true" t="shared" si="5" ref="K135:K198">L135+M135</f>
        <v>10746859</v>
      </c>
      <c r="L135" s="60"/>
      <c r="M135" s="62">
        <v>10746859</v>
      </c>
    </row>
    <row r="136" spans="1:13" ht="15">
      <c r="A136" s="69" t="s">
        <v>1263</v>
      </c>
      <c r="B136" s="181" t="s">
        <v>1862</v>
      </c>
      <c r="C136" s="62">
        <v>117500</v>
      </c>
      <c r="D136" s="38">
        <f t="shared" si="4"/>
        <v>459910</v>
      </c>
      <c r="E136" s="62">
        <v>102300</v>
      </c>
      <c r="F136" s="62">
        <v>357610</v>
      </c>
      <c r="H136" s="69" t="s">
        <v>1260</v>
      </c>
      <c r="I136" s="181" t="s">
        <v>1861</v>
      </c>
      <c r="J136" s="60"/>
      <c r="K136" s="38">
        <f t="shared" si="5"/>
        <v>5064679</v>
      </c>
      <c r="L136" s="62">
        <v>1690700</v>
      </c>
      <c r="M136" s="62">
        <v>3373979</v>
      </c>
    </row>
    <row r="137" spans="1:13" ht="15">
      <c r="A137" s="69" t="s">
        <v>1266</v>
      </c>
      <c r="B137" s="181" t="s">
        <v>1863</v>
      </c>
      <c r="C137" s="60"/>
      <c r="D137" s="38">
        <f t="shared" si="4"/>
        <v>120362</v>
      </c>
      <c r="E137" s="60"/>
      <c r="F137" s="62">
        <v>120362</v>
      </c>
      <c r="H137" s="69" t="s">
        <v>1263</v>
      </c>
      <c r="I137" s="181" t="s">
        <v>1862</v>
      </c>
      <c r="J137" s="60"/>
      <c r="K137" s="38">
        <f t="shared" si="5"/>
        <v>502095</v>
      </c>
      <c r="L137" s="62">
        <v>0</v>
      </c>
      <c r="M137" s="62">
        <v>502095</v>
      </c>
    </row>
    <row r="138" spans="1:13" ht="15">
      <c r="A138" s="69" t="s">
        <v>1270</v>
      </c>
      <c r="B138" s="181" t="s">
        <v>1864</v>
      </c>
      <c r="C138" s="62">
        <v>152500</v>
      </c>
      <c r="D138" s="38">
        <f t="shared" si="4"/>
        <v>3034907</v>
      </c>
      <c r="E138" s="62">
        <v>906635</v>
      </c>
      <c r="F138" s="62">
        <v>2128272</v>
      </c>
      <c r="H138" s="69" t="s">
        <v>1266</v>
      </c>
      <c r="I138" s="181" t="s">
        <v>1863</v>
      </c>
      <c r="J138" s="60"/>
      <c r="K138" s="38">
        <f t="shared" si="5"/>
        <v>131250</v>
      </c>
      <c r="L138" s="60"/>
      <c r="M138" s="62">
        <v>131250</v>
      </c>
    </row>
    <row r="139" spans="1:13" ht="15">
      <c r="A139" s="69" t="s">
        <v>1273</v>
      </c>
      <c r="B139" s="181" t="s">
        <v>1865</v>
      </c>
      <c r="C139" s="60"/>
      <c r="D139" s="38">
        <f t="shared" si="4"/>
        <v>195434</v>
      </c>
      <c r="E139" s="60"/>
      <c r="F139" s="62">
        <v>195434</v>
      </c>
      <c r="H139" s="69" t="s">
        <v>1270</v>
      </c>
      <c r="I139" s="181" t="s">
        <v>1864</v>
      </c>
      <c r="J139" s="60"/>
      <c r="K139" s="38">
        <f t="shared" si="5"/>
        <v>2075285</v>
      </c>
      <c r="L139" s="60"/>
      <c r="M139" s="62">
        <v>2075285</v>
      </c>
    </row>
    <row r="140" spans="1:13" ht="15">
      <c r="A140" s="69" t="s">
        <v>1276</v>
      </c>
      <c r="B140" s="181" t="s">
        <v>1866</v>
      </c>
      <c r="C140" s="62">
        <v>1260880</v>
      </c>
      <c r="D140" s="38">
        <f t="shared" si="4"/>
        <v>3331576</v>
      </c>
      <c r="E140" s="62">
        <v>344000</v>
      </c>
      <c r="F140" s="62">
        <v>2987576</v>
      </c>
      <c r="H140" s="69" t="s">
        <v>1276</v>
      </c>
      <c r="I140" s="181" t="s">
        <v>1866</v>
      </c>
      <c r="J140" s="62">
        <v>8500</v>
      </c>
      <c r="K140" s="38">
        <f t="shared" si="5"/>
        <v>1100588</v>
      </c>
      <c r="L140" s="60"/>
      <c r="M140" s="62">
        <v>1100588</v>
      </c>
    </row>
    <row r="141" spans="1:13" ht="15">
      <c r="A141" s="69" t="s">
        <v>1279</v>
      </c>
      <c r="B141" s="181" t="s">
        <v>1867</v>
      </c>
      <c r="C141" s="60"/>
      <c r="D141" s="38">
        <f t="shared" si="4"/>
        <v>1764986</v>
      </c>
      <c r="E141" s="60"/>
      <c r="F141" s="62">
        <v>1764986</v>
      </c>
      <c r="H141" s="69" t="s">
        <v>1279</v>
      </c>
      <c r="I141" s="181" t="s">
        <v>1867</v>
      </c>
      <c r="J141" s="60"/>
      <c r="K141" s="38">
        <f t="shared" si="5"/>
        <v>1059205</v>
      </c>
      <c r="L141" s="60"/>
      <c r="M141" s="62">
        <v>1059205</v>
      </c>
    </row>
    <row r="142" spans="1:13" ht="15">
      <c r="A142" s="69" t="s">
        <v>1282</v>
      </c>
      <c r="B142" s="181" t="s">
        <v>1868</v>
      </c>
      <c r="C142" s="62">
        <v>3659312</v>
      </c>
      <c r="D142" s="38">
        <f t="shared" si="4"/>
        <v>3679914</v>
      </c>
      <c r="E142" s="62">
        <v>270845</v>
      </c>
      <c r="F142" s="62">
        <v>3409069</v>
      </c>
      <c r="H142" s="69" t="s">
        <v>1282</v>
      </c>
      <c r="I142" s="181" t="s">
        <v>1868</v>
      </c>
      <c r="J142" s="62">
        <v>0</v>
      </c>
      <c r="K142" s="38">
        <f t="shared" si="5"/>
        <v>1574272</v>
      </c>
      <c r="L142" s="62">
        <v>37300</v>
      </c>
      <c r="M142" s="62">
        <v>1536972</v>
      </c>
    </row>
    <row r="143" spans="1:13" ht="15">
      <c r="A143" s="69" t="s">
        <v>1285</v>
      </c>
      <c r="B143" s="181" t="s">
        <v>1869</v>
      </c>
      <c r="C143" s="62">
        <v>1134750</v>
      </c>
      <c r="D143" s="38">
        <f t="shared" si="4"/>
        <v>2143585</v>
      </c>
      <c r="E143" s="62">
        <v>103180</v>
      </c>
      <c r="F143" s="62">
        <v>2040405</v>
      </c>
      <c r="H143" s="69" t="s">
        <v>1285</v>
      </c>
      <c r="I143" s="181" t="s">
        <v>1869</v>
      </c>
      <c r="J143" s="62">
        <v>106000</v>
      </c>
      <c r="K143" s="38">
        <f t="shared" si="5"/>
        <v>6121317</v>
      </c>
      <c r="L143" s="62">
        <v>2412906</v>
      </c>
      <c r="M143" s="62">
        <v>3708411</v>
      </c>
    </row>
    <row r="144" spans="1:13" ht="15">
      <c r="A144" s="69" t="s">
        <v>1288</v>
      </c>
      <c r="B144" s="181" t="s">
        <v>1870</v>
      </c>
      <c r="C144" s="60"/>
      <c r="D144" s="38">
        <f t="shared" si="4"/>
        <v>600013</v>
      </c>
      <c r="E144" s="60"/>
      <c r="F144" s="62">
        <v>600013</v>
      </c>
      <c r="H144" s="69" t="s">
        <v>1288</v>
      </c>
      <c r="I144" s="181" t="s">
        <v>1870</v>
      </c>
      <c r="J144" s="62">
        <v>95000</v>
      </c>
      <c r="K144" s="38">
        <f t="shared" si="5"/>
        <v>2339780</v>
      </c>
      <c r="L144" s="60"/>
      <c r="M144" s="62">
        <v>2339780</v>
      </c>
    </row>
    <row r="145" spans="1:13" ht="15">
      <c r="A145" s="69" t="s">
        <v>1291</v>
      </c>
      <c r="B145" s="181" t="s">
        <v>1871</v>
      </c>
      <c r="C145" s="62">
        <v>9576225</v>
      </c>
      <c r="D145" s="38">
        <f t="shared" si="4"/>
        <v>6024664</v>
      </c>
      <c r="E145" s="60"/>
      <c r="F145" s="62">
        <v>6024664</v>
      </c>
      <c r="H145" s="69" t="s">
        <v>1291</v>
      </c>
      <c r="I145" s="181" t="s">
        <v>1871</v>
      </c>
      <c r="J145" s="62">
        <v>4939142</v>
      </c>
      <c r="K145" s="38">
        <f t="shared" si="5"/>
        <v>27755728</v>
      </c>
      <c r="L145" s="62">
        <v>409200</v>
      </c>
      <c r="M145" s="62">
        <v>27346528</v>
      </c>
    </row>
    <row r="146" spans="1:13" ht="15">
      <c r="A146" s="69" t="s">
        <v>1294</v>
      </c>
      <c r="B146" s="181" t="s">
        <v>1872</v>
      </c>
      <c r="C146" s="62">
        <v>21444828</v>
      </c>
      <c r="D146" s="38">
        <f t="shared" si="4"/>
        <v>35070636</v>
      </c>
      <c r="E146" s="62">
        <v>3599683</v>
      </c>
      <c r="F146" s="62">
        <v>31470953</v>
      </c>
      <c r="H146" s="69" t="s">
        <v>1294</v>
      </c>
      <c r="I146" s="181" t="s">
        <v>1872</v>
      </c>
      <c r="J146" s="62">
        <v>8755055</v>
      </c>
      <c r="K146" s="38">
        <f t="shared" si="5"/>
        <v>42546282</v>
      </c>
      <c r="L146" s="62">
        <v>462105</v>
      </c>
      <c r="M146" s="62">
        <v>42084177</v>
      </c>
    </row>
    <row r="147" spans="1:13" ht="15">
      <c r="A147" s="69" t="s">
        <v>1297</v>
      </c>
      <c r="B147" s="181" t="s">
        <v>1873</v>
      </c>
      <c r="C147" s="62">
        <v>197500</v>
      </c>
      <c r="D147" s="38">
        <f t="shared" si="4"/>
        <v>292981</v>
      </c>
      <c r="E147" s="62">
        <v>6500</v>
      </c>
      <c r="F147" s="62">
        <v>286481</v>
      </c>
      <c r="H147" s="69" t="s">
        <v>1297</v>
      </c>
      <c r="I147" s="181" t="s">
        <v>1873</v>
      </c>
      <c r="J147" s="62">
        <v>47639</v>
      </c>
      <c r="K147" s="38">
        <f t="shared" si="5"/>
        <v>15400</v>
      </c>
      <c r="L147" s="60"/>
      <c r="M147" s="62">
        <v>15400</v>
      </c>
    </row>
    <row r="148" spans="1:13" ht="15">
      <c r="A148" s="69" t="s">
        <v>1300</v>
      </c>
      <c r="B148" s="181" t="s">
        <v>1874</v>
      </c>
      <c r="C148" s="62">
        <v>21550</v>
      </c>
      <c r="D148" s="38">
        <f t="shared" si="4"/>
        <v>2161880</v>
      </c>
      <c r="E148" s="62">
        <v>103020</v>
      </c>
      <c r="F148" s="62">
        <v>2058860</v>
      </c>
      <c r="H148" s="69" t="s">
        <v>1300</v>
      </c>
      <c r="I148" s="181" t="s">
        <v>1874</v>
      </c>
      <c r="J148" s="62">
        <v>173326</v>
      </c>
      <c r="K148" s="38">
        <f t="shared" si="5"/>
        <v>644945</v>
      </c>
      <c r="L148" s="60"/>
      <c r="M148" s="62">
        <v>644945</v>
      </c>
    </row>
    <row r="149" spans="1:13" ht="15">
      <c r="A149" s="69" t="s">
        <v>1303</v>
      </c>
      <c r="B149" s="181" t="s">
        <v>1875</v>
      </c>
      <c r="C149" s="60"/>
      <c r="D149" s="38">
        <f t="shared" si="4"/>
        <v>7653665</v>
      </c>
      <c r="E149" s="62">
        <v>1306153</v>
      </c>
      <c r="F149" s="62">
        <v>6347512</v>
      </c>
      <c r="H149" s="69" t="s">
        <v>1303</v>
      </c>
      <c r="I149" s="181" t="s">
        <v>1875</v>
      </c>
      <c r="J149" s="62">
        <v>117100</v>
      </c>
      <c r="K149" s="38">
        <f t="shared" si="5"/>
        <v>934207</v>
      </c>
      <c r="L149" s="62">
        <v>200000</v>
      </c>
      <c r="M149" s="62">
        <v>734207</v>
      </c>
    </row>
    <row r="150" spans="1:13" ht="15">
      <c r="A150" s="69" t="s">
        <v>1306</v>
      </c>
      <c r="B150" s="181" t="s">
        <v>1876</v>
      </c>
      <c r="C150" s="62">
        <v>0</v>
      </c>
      <c r="D150" s="38">
        <f t="shared" si="4"/>
        <v>996443</v>
      </c>
      <c r="E150" s="62">
        <v>3400</v>
      </c>
      <c r="F150" s="62">
        <v>993043</v>
      </c>
      <c r="H150" s="69" t="s">
        <v>1306</v>
      </c>
      <c r="I150" s="181" t="s">
        <v>1876</v>
      </c>
      <c r="J150" s="62">
        <v>911001</v>
      </c>
      <c r="K150" s="38">
        <f t="shared" si="5"/>
        <v>1415062</v>
      </c>
      <c r="L150" s="62">
        <v>63500</v>
      </c>
      <c r="M150" s="62">
        <v>1351562</v>
      </c>
    </row>
    <row r="151" spans="1:13" ht="15">
      <c r="A151" s="69" t="s">
        <v>1309</v>
      </c>
      <c r="B151" s="181" t="s">
        <v>1877</v>
      </c>
      <c r="C151" s="60"/>
      <c r="D151" s="38">
        <f t="shared" si="4"/>
        <v>3078774</v>
      </c>
      <c r="E151" s="62">
        <v>248450</v>
      </c>
      <c r="F151" s="62">
        <v>2830324</v>
      </c>
      <c r="H151" s="69" t="s">
        <v>1309</v>
      </c>
      <c r="I151" s="181" t="s">
        <v>1877</v>
      </c>
      <c r="J151" s="62">
        <v>72975</v>
      </c>
      <c r="K151" s="38">
        <f t="shared" si="5"/>
        <v>1143960</v>
      </c>
      <c r="L151" s="62">
        <v>158000</v>
      </c>
      <c r="M151" s="62">
        <v>985960</v>
      </c>
    </row>
    <row r="152" spans="1:13" ht="15">
      <c r="A152" s="69" t="s">
        <v>1312</v>
      </c>
      <c r="B152" s="181" t="s">
        <v>1878</v>
      </c>
      <c r="C152" s="62">
        <v>12831385</v>
      </c>
      <c r="D152" s="38">
        <f t="shared" si="4"/>
        <v>23755185</v>
      </c>
      <c r="E152" s="62">
        <v>1523181</v>
      </c>
      <c r="F152" s="62">
        <v>22232004</v>
      </c>
      <c r="H152" s="69" t="s">
        <v>1312</v>
      </c>
      <c r="I152" s="181" t="s">
        <v>1878</v>
      </c>
      <c r="J152" s="62">
        <v>10683296</v>
      </c>
      <c r="K152" s="38">
        <f t="shared" si="5"/>
        <v>13799521</v>
      </c>
      <c r="L152" s="62">
        <v>1369660</v>
      </c>
      <c r="M152" s="62">
        <v>12429861</v>
      </c>
    </row>
    <row r="153" spans="1:13" ht="15">
      <c r="A153" s="69" t="s">
        <v>1315</v>
      </c>
      <c r="B153" s="181" t="s">
        <v>1879</v>
      </c>
      <c r="C153" s="62">
        <v>427800</v>
      </c>
      <c r="D153" s="38">
        <f t="shared" si="4"/>
        <v>8070177</v>
      </c>
      <c r="E153" s="62">
        <v>1530700</v>
      </c>
      <c r="F153" s="62">
        <v>6539477</v>
      </c>
      <c r="H153" s="69" t="s">
        <v>1315</v>
      </c>
      <c r="I153" s="181" t="s">
        <v>1879</v>
      </c>
      <c r="J153" s="62">
        <v>0</v>
      </c>
      <c r="K153" s="38">
        <f t="shared" si="5"/>
        <v>2384690</v>
      </c>
      <c r="L153" s="60"/>
      <c r="M153" s="62">
        <v>2384690</v>
      </c>
    </row>
    <row r="154" spans="1:13" ht="15">
      <c r="A154" s="69" t="s">
        <v>1318</v>
      </c>
      <c r="B154" s="181" t="s">
        <v>1880</v>
      </c>
      <c r="C154" s="62">
        <v>9632298</v>
      </c>
      <c r="D154" s="38">
        <f t="shared" si="4"/>
        <v>15602793</v>
      </c>
      <c r="E154" s="62">
        <v>6064337</v>
      </c>
      <c r="F154" s="62">
        <v>9538456</v>
      </c>
      <c r="H154" s="69" t="s">
        <v>1318</v>
      </c>
      <c r="I154" s="181" t="s">
        <v>1880</v>
      </c>
      <c r="J154" s="60"/>
      <c r="K154" s="38">
        <f t="shared" si="5"/>
        <v>2836954</v>
      </c>
      <c r="L154" s="60"/>
      <c r="M154" s="62">
        <v>2836954</v>
      </c>
    </row>
    <row r="155" spans="1:13" ht="15">
      <c r="A155" s="69" t="s">
        <v>1321</v>
      </c>
      <c r="B155" s="181" t="s">
        <v>1881</v>
      </c>
      <c r="C155" s="62">
        <v>12500</v>
      </c>
      <c r="D155" s="38">
        <f t="shared" si="4"/>
        <v>5361276</v>
      </c>
      <c r="E155" s="62">
        <v>1462225</v>
      </c>
      <c r="F155" s="62">
        <v>3899051</v>
      </c>
      <c r="H155" s="69" t="s">
        <v>1321</v>
      </c>
      <c r="I155" s="181" t="s">
        <v>1881</v>
      </c>
      <c r="J155" s="62">
        <v>8103</v>
      </c>
      <c r="K155" s="38">
        <f t="shared" si="5"/>
        <v>1177801</v>
      </c>
      <c r="L155" s="60"/>
      <c r="M155" s="62">
        <v>1177801</v>
      </c>
    </row>
    <row r="156" spans="1:13" ht="15">
      <c r="A156" s="69" t="s">
        <v>1324</v>
      </c>
      <c r="B156" s="181" t="s">
        <v>1882</v>
      </c>
      <c r="C156" s="60"/>
      <c r="D156" s="38">
        <f t="shared" si="4"/>
        <v>96149</v>
      </c>
      <c r="E156" s="60"/>
      <c r="F156" s="62">
        <v>96149</v>
      </c>
      <c r="H156" s="69" t="s">
        <v>1324</v>
      </c>
      <c r="I156" s="181" t="s">
        <v>1882</v>
      </c>
      <c r="J156" s="62">
        <v>3500</v>
      </c>
      <c r="K156" s="38">
        <f t="shared" si="5"/>
        <v>67118</v>
      </c>
      <c r="L156" s="60"/>
      <c r="M156" s="62">
        <v>67118</v>
      </c>
    </row>
    <row r="157" spans="1:13" ht="15">
      <c r="A157" s="69" t="s">
        <v>1327</v>
      </c>
      <c r="B157" s="181" t="s">
        <v>1883</v>
      </c>
      <c r="C157" s="60"/>
      <c r="D157" s="38">
        <f t="shared" si="4"/>
        <v>589905</v>
      </c>
      <c r="E157" s="62">
        <v>22400</v>
      </c>
      <c r="F157" s="62">
        <v>567505</v>
      </c>
      <c r="H157" s="69" t="s">
        <v>1327</v>
      </c>
      <c r="I157" s="181" t="s">
        <v>1883</v>
      </c>
      <c r="J157" s="60"/>
      <c r="K157" s="38">
        <f t="shared" si="5"/>
        <v>1126788</v>
      </c>
      <c r="L157" s="60"/>
      <c r="M157" s="62">
        <v>1126788</v>
      </c>
    </row>
    <row r="158" spans="1:13" ht="15">
      <c r="A158" s="69" t="s">
        <v>1330</v>
      </c>
      <c r="B158" s="181" t="s">
        <v>1884</v>
      </c>
      <c r="C158" s="62">
        <v>627400</v>
      </c>
      <c r="D158" s="38">
        <f t="shared" si="4"/>
        <v>2316782</v>
      </c>
      <c r="E158" s="62">
        <v>230000</v>
      </c>
      <c r="F158" s="62">
        <v>2086782</v>
      </c>
      <c r="H158" s="69" t="s">
        <v>1330</v>
      </c>
      <c r="I158" s="181" t="s">
        <v>1884</v>
      </c>
      <c r="J158" s="62">
        <v>16829510</v>
      </c>
      <c r="K158" s="38">
        <f t="shared" si="5"/>
        <v>6010646</v>
      </c>
      <c r="L158" s="60"/>
      <c r="M158" s="62">
        <v>6010646</v>
      </c>
    </row>
    <row r="159" spans="1:13" ht="15">
      <c r="A159" s="69" t="s">
        <v>1333</v>
      </c>
      <c r="B159" s="181" t="s">
        <v>1885</v>
      </c>
      <c r="C159" s="62">
        <v>30500</v>
      </c>
      <c r="D159" s="38">
        <f t="shared" si="4"/>
        <v>4698570</v>
      </c>
      <c r="E159" s="62">
        <v>303150</v>
      </c>
      <c r="F159" s="62">
        <v>4395420</v>
      </c>
      <c r="H159" s="69" t="s">
        <v>1333</v>
      </c>
      <c r="I159" s="181" t="s">
        <v>1885</v>
      </c>
      <c r="J159" s="62">
        <v>129071</v>
      </c>
      <c r="K159" s="38">
        <f t="shared" si="5"/>
        <v>4084400</v>
      </c>
      <c r="L159" s="62">
        <v>70000</v>
      </c>
      <c r="M159" s="62">
        <v>4014400</v>
      </c>
    </row>
    <row r="160" spans="1:13" ht="15">
      <c r="A160" s="69" t="s">
        <v>1336</v>
      </c>
      <c r="B160" s="181" t="s">
        <v>1886</v>
      </c>
      <c r="C160" s="62">
        <v>95700</v>
      </c>
      <c r="D160" s="38">
        <f t="shared" si="4"/>
        <v>1548508</v>
      </c>
      <c r="E160" s="60"/>
      <c r="F160" s="62">
        <v>1548508</v>
      </c>
      <c r="H160" s="69" t="s">
        <v>1336</v>
      </c>
      <c r="I160" s="181" t="s">
        <v>1886</v>
      </c>
      <c r="J160" s="62">
        <v>192500</v>
      </c>
      <c r="K160" s="38">
        <f t="shared" si="5"/>
        <v>630131</v>
      </c>
      <c r="L160" s="60"/>
      <c r="M160" s="62">
        <v>630131</v>
      </c>
    </row>
    <row r="161" spans="1:13" ht="15">
      <c r="A161" s="69" t="s">
        <v>1339</v>
      </c>
      <c r="B161" s="181" t="s">
        <v>1887</v>
      </c>
      <c r="C161" s="62">
        <v>13126</v>
      </c>
      <c r="D161" s="38">
        <f t="shared" si="4"/>
        <v>1211253</v>
      </c>
      <c r="E161" s="62">
        <v>77000</v>
      </c>
      <c r="F161" s="62">
        <v>1134253</v>
      </c>
      <c r="H161" s="69" t="s">
        <v>1339</v>
      </c>
      <c r="I161" s="181" t="s">
        <v>1887</v>
      </c>
      <c r="J161" s="62">
        <v>25960</v>
      </c>
      <c r="K161" s="38">
        <f t="shared" si="5"/>
        <v>1653530</v>
      </c>
      <c r="L161" s="62">
        <v>1542000</v>
      </c>
      <c r="M161" s="62">
        <v>111530</v>
      </c>
    </row>
    <row r="162" spans="1:13" ht="15">
      <c r="A162" s="69" t="s">
        <v>1342</v>
      </c>
      <c r="B162" s="181" t="s">
        <v>1888</v>
      </c>
      <c r="C162" s="62">
        <v>375900</v>
      </c>
      <c r="D162" s="38">
        <f t="shared" si="4"/>
        <v>1809146</v>
      </c>
      <c r="E162" s="62">
        <v>178850</v>
      </c>
      <c r="F162" s="62">
        <v>1630296</v>
      </c>
      <c r="H162" s="69" t="s">
        <v>1342</v>
      </c>
      <c r="I162" s="181" t="s">
        <v>1888</v>
      </c>
      <c r="J162" s="60"/>
      <c r="K162" s="38">
        <f t="shared" si="5"/>
        <v>421948</v>
      </c>
      <c r="L162" s="60"/>
      <c r="M162" s="62">
        <v>421948</v>
      </c>
    </row>
    <row r="163" spans="1:13" ht="15">
      <c r="A163" s="69" t="s">
        <v>1345</v>
      </c>
      <c r="B163" s="181" t="s">
        <v>1889</v>
      </c>
      <c r="C163" s="62">
        <v>235800</v>
      </c>
      <c r="D163" s="38">
        <f t="shared" si="4"/>
        <v>1340939</v>
      </c>
      <c r="E163" s="62">
        <v>263150</v>
      </c>
      <c r="F163" s="62">
        <v>1077789</v>
      </c>
      <c r="H163" s="69" t="s">
        <v>1345</v>
      </c>
      <c r="I163" s="181" t="s">
        <v>1889</v>
      </c>
      <c r="J163" s="60"/>
      <c r="K163" s="38">
        <f t="shared" si="5"/>
        <v>491291</v>
      </c>
      <c r="L163" s="62">
        <v>34600</v>
      </c>
      <c r="M163" s="62">
        <v>456691</v>
      </c>
    </row>
    <row r="164" spans="1:13" ht="15">
      <c r="A164" s="69" t="s">
        <v>1348</v>
      </c>
      <c r="B164" s="181" t="s">
        <v>1890</v>
      </c>
      <c r="C164" s="62">
        <v>9329064</v>
      </c>
      <c r="D164" s="38">
        <f t="shared" si="4"/>
        <v>13053858</v>
      </c>
      <c r="E164" s="62">
        <v>117300</v>
      </c>
      <c r="F164" s="62">
        <v>12936558</v>
      </c>
      <c r="H164" s="69" t="s">
        <v>1348</v>
      </c>
      <c r="I164" s="181" t="s">
        <v>1890</v>
      </c>
      <c r="J164" s="62">
        <v>7811200</v>
      </c>
      <c r="K164" s="38">
        <f t="shared" si="5"/>
        <v>21810658</v>
      </c>
      <c r="L164" s="62">
        <v>133834</v>
      </c>
      <c r="M164" s="62">
        <v>21676824</v>
      </c>
    </row>
    <row r="165" spans="1:13" ht="15">
      <c r="A165" s="69" t="s">
        <v>1351</v>
      </c>
      <c r="B165" s="181" t="s">
        <v>1891</v>
      </c>
      <c r="C165" s="62">
        <v>307780</v>
      </c>
      <c r="D165" s="38">
        <f t="shared" si="4"/>
        <v>4084133</v>
      </c>
      <c r="E165" s="62">
        <v>8000</v>
      </c>
      <c r="F165" s="62">
        <v>4076133</v>
      </c>
      <c r="H165" s="69" t="s">
        <v>1351</v>
      </c>
      <c r="I165" s="181" t="s">
        <v>1891</v>
      </c>
      <c r="J165" s="62">
        <v>222359</v>
      </c>
      <c r="K165" s="38">
        <f t="shared" si="5"/>
        <v>1574029</v>
      </c>
      <c r="L165" s="60"/>
      <c r="M165" s="62">
        <v>1574029</v>
      </c>
    </row>
    <row r="166" spans="1:13" ht="15">
      <c r="A166" s="69" t="s">
        <v>1354</v>
      </c>
      <c r="B166" s="181" t="s">
        <v>1892</v>
      </c>
      <c r="C166" s="60"/>
      <c r="D166" s="38">
        <f t="shared" si="4"/>
        <v>20350</v>
      </c>
      <c r="E166" s="60"/>
      <c r="F166" s="62">
        <v>20350</v>
      </c>
      <c r="H166" s="69" t="s">
        <v>1354</v>
      </c>
      <c r="I166" s="181" t="s">
        <v>1892</v>
      </c>
      <c r="J166" s="60"/>
      <c r="K166" s="38">
        <f t="shared" si="5"/>
        <v>9300</v>
      </c>
      <c r="L166" s="60"/>
      <c r="M166" s="62">
        <v>9300</v>
      </c>
    </row>
    <row r="167" spans="1:13" ht="15">
      <c r="A167" s="69" t="s">
        <v>1357</v>
      </c>
      <c r="B167" s="181" t="s">
        <v>1893</v>
      </c>
      <c r="C167" s="62">
        <v>134500</v>
      </c>
      <c r="D167" s="38">
        <f t="shared" si="4"/>
        <v>2505969</v>
      </c>
      <c r="E167" s="62">
        <v>86300</v>
      </c>
      <c r="F167" s="62">
        <v>2419669</v>
      </c>
      <c r="H167" s="69" t="s">
        <v>1357</v>
      </c>
      <c r="I167" s="181" t="s">
        <v>1893</v>
      </c>
      <c r="J167" s="62">
        <v>525001</v>
      </c>
      <c r="K167" s="38">
        <f t="shared" si="5"/>
        <v>1153298</v>
      </c>
      <c r="L167" s="60"/>
      <c r="M167" s="62">
        <v>1153298</v>
      </c>
    </row>
    <row r="168" spans="1:13" ht="15">
      <c r="A168" s="69" t="s">
        <v>1360</v>
      </c>
      <c r="B168" s="181" t="s">
        <v>1894</v>
      </c>
      <c r="C168" s="62">
        <v>210000</v>
      </c>
      <c r="D168" s="38">
        <f t="shared" si="4"/>
        <v>1736188</v>
      </c>
      <c r="E168" s="62">
        <v>92000</v>
      </c>
      <c r="F168" s="62">
        <v>1644188</v>
      </c>
      <c r="H168" s="69" t="s">
        <v>1360</v>
      </c>
      <c r="I168" s="181" t="s">
        <v>1894</v>
      </c>
      <c r="J168" s="62">
        <v>121500</v>
      </c>
      <c r="K168" s="38">
        <f t="shared" si="5"/>
        <v>719980</v>
      </c>
      <c r="L168" s="60"/>
      <c r="M168" s="62">
        <v>719980</v>
      </c>
    </row>
    <row r="169" spans="1:13" ht="15">
      <c r="A169" s="69" t="s">
        <v>1363</v>
      </c>
      <c r="B169" s="181" t="s">
        <v>1895</v>
      </c>
      <c r="C169" s="62">
        <v>55000</v>
      </c>
      <c r="D169" s="38">
        <f t="shared" si="4"/>
        <v>2546447</v>
      </c>
      <c r="E169" s="62">
        <v>52500</v>
      </c>
      <c r="F169" s="62">
        <v>2493947</v>
      </c>
      <c r="H169" s="69" t="s">
        <v>1363</v>
      </c>
      <c r="I169" s="181" t="s">
        <v>1895</v>
      </c>
      <c r="J169" s="62">
        <v>618100</v>
      </c>
      <c r="K169" s="38">
        <f t="shared" si="5"/>
        <v>460352</v>
      </c>
      <c r="L169" s="60"/>
      <c r="M169" s="62">
        <v>460352</v>
      </c>
    </row>
    <row r="170" spans="1:13" ht="15">
      <c r="A170" s="69" t="s">
        <v>1369</v>
      </c>
      <c r="B170" s="181" t="s">
        <v>1896</v>
      </c>
      <c r="C170" s="62">
        <v>9336686</v>
      </c>
      <c r="D170" s="38">
        <f t="shared" si="4"/>
        <v>10484517</v>
      </c>
      <c r="E170" s="62">
        <v>726095</v>
      </c>
      <c r="F170" s="62">
        <v>9758422</v>
      </c>
      <c r="H170" s="69" t="s">
        <v>1369</v>
      </c>
      <c r="I170" s="181" t="s">
        <v>1896</v>
      </c>
      <c r="J170" s="62">
        <v>2207482</v>
      </c>
      <c r="K170" s="38">
        <f t="shared" si="5"/>
        <v>13577704</v>
      </c>
      <c r="L170" s="62">
        <v>1159395</v>
      </c>
      <c r="M170" s="62">
        <v>12418309</v>
      </c>
    </row>
    <row r="171" spans="1:13" ht="15">
      <c r="A171" s="69" t="s">
        <v>1372</v>
      </c>
      <c r="B171" s="181" t="s">
        <v>1897</v>
      </c>
      <c r="C171" s="62">
        <v>1042380</v>
      </c>
      <c r="D171" s="38">
        <f t="shared" si="4"/>
        <v>3701314</v>
      </c>
      <c r="E171" s="62">
        <v>242660</v>
      </c>
      <c r="F171" s="62">
        <v>3458654</v>
      </c>
      <c r="H171" s="69" t="s">
        <v>1372</v>
      </c>
      <c r="I171" s="181" t="s">
        <v>1897</v>
      </c>
      <c r="J171" s="62">
        <v>367194</v>
      </c>
      <c r="K171" s="38">
        <f t="shared" si="5"/>
        <v>390863</v>
      </c>
      <c r="L171" s="60"/>
      <c r="M171" s="62">
        <v>390863</v>
      </c>
    </row>
    <row r="172" spans="1:13" ht="15">
      <c r="A172" s="69" t="s">
        <v>1375</v>
      </c>
      <c r="B172" s="181" t="s">
        <v>1898</v>
      </c>
      <c r="C172" s="62">
        <v>12416094</v>
      </c>
      <c r="D172" s="38">
        <f t="shared" si="4"/>
        <v>15458602</v>
      </c>
      <c r="E172" s="62">
        <v>272220</v>
      </c>
      <c r="F172" s="62">
        <v>15186382</v>
      </c>
      <c r="H172" s="69" t="s">
        <v>1375</v>
      </c>
      <c r="I172" s="181" t="s">
        <v>1898</v>
      </c>
      <c r="J172" s="62">
        <v>4291699</v>
      </c>
      <c r="K172" s="38">
        <f t="shared" si="5"/>
        <v>16067870</v>
      </c>
      <c r="L172" s="62">
        <v>550000</v>
      </c>
      <c r="M172" s="62">
        <v>15517870</v>
      </c>
    </row>
    <row r="173" spans="1:13" ht="15">
      <c r="A173" s="69" t="s">
        <v>1378</v>
      </c>
      <c r="B173" s="181" t="s">
        <v>1899</v>
      </c>
      <c r="C173" s="60"/>
      <c r="D173" s="38">
        <f t="shared" si="4"/>
        <v>117448</v>
      </c>
      <c r="E173" s="60"/>
      <c r="F173" s="62">
        <v>117448</v>
      </c>
      <c r="H173" s="69" t="s">
        <v>1378</v>
      </c>
      <c r="I173" s="181" t="s">
        <v>1899</v>
      </c>
      <c r="J173" s="60"/>
      <c r="K173" s="38">
        <f t="shared" si="5"/>
        <v>446054</v>
      </c>
      <c r="L173" s="60"/>
      <c r="M173" s="62">
        <v>446054</v>
      </c>
    </row>
    <row r="174" spans="1:13" ht="15">
      <c r="A174" s="69" t="s">
        <v>1382</v>
      </c>
      <c r="B174" s="181" t="s">
        <v>1900</v>
      </c>
      <c r="C174" s="62">
        <v>97148872</v>
      </c>
      <c r="D174" s="38">
        <f t="shared" si="4"/>
        <v>9599652</v>
      </c>
      <c r="E174" s="62">
        <v>4520720</v>
      </c>
      <c r="F174" s="62">
        <v>5078932</v>
      </c>
      <c r="H174" s="69" t="s">
        <v>1382</v>
      </c>
      <c r="I174" s="181" t="s">
        <v>1900</v>
      </c>
      <c r="J174" s="62">
        <v>81000</v>
      </c>
      <c r="K174" s="38">
        <f t="shared" si="5"/>
        <v>6633690</v>
      </c>
      <c r="L174" s="62">
        <v>400000</v>
      </c>
      <c r="M174" s="62">
        <v>6233690</v>
      </c>
    </row>
    <row r="175" spans="1:13" ht="15">
      <c r="A175" s="69" t="s">
        <v>1385</v>
      </c>
      <c r="B175" s="181" t="s">
        <v>1901</v>
      </c>
      <c r="C175" s="62">
        <v>4945705</v>
      </c>
      <c r="D175" s="38">
        <f t="shared" si="4"/>
        <v>11284893</v>
      </c>
      <c r="E175" s="62">
        <v>2116825</v>
      </c>
      <c r="F175" s="62">
        <v>9168068</v>
      </c>
      <c r="H175" s="69" t="s">
        <v>1385</v>
      </c>
      <c r="I175" s="181" t="s">
        <v>1901</v>
      </c>
      <c r="J175" s="62">
        <v>4810175</v>
      </c>
      <c r="K175" s="38">
        <f t="shared" si="5"/>
        <v>3109957</v>
      </c>
      <c r="L175" s="60"/>
      <c r="M175" s="62">
        <v>3109957</v>
      </c>
    </row>
    <row r="176" spans="1:13" ht="15">
      <c r="A176" s="69" t="s">
        <v>1388</v>
      </c>
      <c r="B176" s="181" t="s">
        <v>1902</v>
      </c>
      <c r="C176" s="62">
        <v>2186978</v>
      </c>
      <c r="D176" s="38">
        <f t="shared" si="4"/>
        <v>1784141</v>
      </c>
      <c r="E176" s="62">
        <v>984225</v>
      </c>
      <c r="F176" s="62">
        <v>799916</v>
      </c>
      <c r="H176" s="69" t="s">
        <v>1388</v>
      </c>
      <c r="I176" s="181" t="s">
        <v>1902</v>
      </c>
      <c r="J176" s="60"/>
      <c r="K176" s="38">
        <f t="shared" si="5"/>
        <v>45700</v>
      </c>
      <c r="L176" s="62">
        <v>29600</v>
      </c>
      <c r="M176" s="62">
        <v>16100</v>
      </c>
    </row>
    <row r="177" spans="1:13" ht="15">
      <c r="A177" s="69" t="s">
        <v>1391</v>
      </c>
      <c r="B177" s="181" t="s">
        <v>1903</v>
      </c>
      <c r="C177" s="62">
        <v>2202950</v>
      </c>
      <c r="D177" s="38">
        <f t="shared" si="4"/>
        <v>3557805</v>
      </c>
      <c r="E177" s="62">
        <v>593547</v>
      </c>
      <c r="F177" s="62">
        <v>2964258</v>
      </c>
      <c r="H177" s="69" t="s">
        <v>1391</v>
      </c>
      <c r="I177" s="181" t="s">
        <v>1903</v>
      </c>
      <c r="J177" s="62">
        <v>410784</v>
      </c>
      <c r="K177" s="38">
        <f t="shared" si="5"/>
        <v>558211</v>
      </c>
      <c r="L177" s="62">
        <v>26500</v>
      </c>
      <c r="M177" s="62">
        <v>531711</v>
      </c>
    </row>
    <row r="178" spans="1:13" ht="15">
      <c r="A178" s="69" t="s">
        <v>1394</v>
      </c>
      <c r="B178" s="181" t="s">
        <v>1904</v>
      </c>
      <c r="C178" s="62">
        <v>7251638</v>
      </c>
      <c r="D178" s="38">
        <f t="shared" si="4"/>
        <v>13348692</v>
      </c>
      <c r="E178" s="62">
        <v>5421957</v>
      </c>
      <c r="F178" s="62">
        <v>7926735</v>
      </c>
      <c r="H178" s="69" t="s">
        <v>1394</v>
      </c>
      <c r="I178" s="181" t="s">
        <v>1904</v>
      </c>
      <c r="J178" s="62">
        <v>3681752</v>
      </c>
      <c r="K178" s="38">
        <f t="shared" si="5"/>
        <v>8080167</v>
      </c>
      <c r="L178" s="62">
        <v>1498025</v>
      </c>
      <c r="M178" s="62">
        <v>6582142</v>
      </c>
    </row>
    <row r="179" spans="1:13" ht="15">
      <c r="A179" s="69" t="s">
        <v>1397</v>
      </c>
      <c r="B179" s="181" t="s">
        <v>1905</v>
      </c>
      <c r="C179" s="62">
        <v>15482183</v>
      </c>
      <c r="D179" s="38">
        <f t="shared" si="4"/>
        <v>9104618</v>
      </c>
      <c r="E179" s="62">
        <v>1753211</v>
      </c>
      <c r="F179" s="62">
        <v>7351407</v>
      </c>
      <c r="H179" s="69" t="s">
        <v>1397</v>
      </c>
      <c r="I179" s="181" t="s">
        <v>1905</v>
      </c>
      <c r="J179" s="62">
        <v>5307050</v>
      </c>
      <c r="K179" s="38">
        <f t="shared" si="5"/>
        <v>10188177</v>
      </c>
      <c r="L179" s="62">
        <v>147650</v>
      </c>
      <c r="M179" s="62">
        <v>10040527</v>
      </c>
    </row>
    <row r="180" spans="1:13" ht="15">
      <c r="A180" s="69" t="s">
        <v>1400</v>
      </c>
      <c r="B180" s="181" t="s">
        <v>1906</v>
      </c>
      <c r="C180" s="62">
        <v>15789868</v>
      </c>
      <c r="D180" s="38">
        <f t="shared" si="4"/>
        <v>6241044</v>
      </c>
      <c r="E180" s="62">
        <v>375180</v>
      </c>
      <c r="F180" s="62">
        <v>5865864</v>
      </c>
      <c r="H180" s="69" t="s">
        <v>1400</v>
      </c>
      <c r="I180" s="181" t="s">
        <v>1906</v>
      </c>
      <c r="J180" s="62">
        <v>543050</v>
      </c>
      <c r="K180" s="38">
        <f t="shared" si="5"/>
        <v>1302648</v>
      </c>
      <c r="L180" s="62">
        <v>164875</v>
      </c>
      <c r="M180" s="62">
        <v>1137773</v>
      </c>
    </row>
    <row r="181" spans="1:13" ht="15">
      <c r="A181" s="69" t="s">
        <v>1403</v>
      </c>
      <c r="B181" s="181" t="s">
        <v>1907</v>
      </c>
      <c r="C181" s="62">
        <v>88915474</v>
      </c>
      <c r="D181" s="38">
        <f t="shared" si="4"/>
        <v>19176476</v>
      </c>
      <c r="E181" s="62">
        <v>3025673</v>
      </c>
      <c r="F181" s="62">
        <v>16150803</v>
      </c>
      <c r="H181" s="69" t="s">
        <v>1403</v>
      </c>
      <c r="I181" s="181" t="s">
        <v>1907</v>
      </c>
      <c r="J181" s="62">
        <v>1440169</v>
      </c>
      <c r="K181" s="38">
        <f t="shared" si="5"/>
        <v>4218597</v>
      </c>
      <c r="L181" s="60"/>
      <c r="M181" s="62">
        <v>4218597</v>
      </c>
    </row>
    <row r="182" spans="1:13" ht="15">
      <c r="A182" s="69" t="s">
        <v>1406</v>
      </c>
      <c r="B182" s="181" t="s">
        <v>1908</v>
      </c>
      <c r="C182" s="62">
        <v>27587892</v>
      </c>
      <c r="D182" s="38">
        <f t="shared" si="4"/>
        <v>6585964</v>
      </c>
      <c r="E182" s="62">
        <v>1370702</v>
      </c>
      <c r="F182" s="62">
        <v>5215262</v>
      </c>
      <c r="H182" s="69" t="s">
        <v>1406</v>
      </c>
      <c r="I182" s="181" t="s">
        <v>1908</v>
      </c>
      <c r="J182" s="62">
        <v>669100</v>
      </c>
      <c r="K182" s="38">
        <f t="shared" si="5"/>
        <v>1768571</v>
      </c>
      <c r="L182" s="60"/>
      <c r="M182" s="62">
        <v>1768571</v>
      </c>
    </row>
    <row r="183" spans="1:13" ht="15">
      <c r="A183" s="69" t="s">
        <v>1409</v>
      </c>
      <c r="B183" s="181" t="s">
        <v>1909</v>
      </c>
      <c r="C183" s="62">
        <v>33257681</v>
      </c>
      <c r="D183" s="38">
        <f t="shared" si="4"/>
        <v>7821556</v>
      </c>
      <c r="E183" s="62">
        <v>728100</v>
      </c>
      <c r="F183" s="62">
        <v>7093456</v>
      </c>
      <c r="H183" s="69" t="s">
        <v>1409</v>
      </c>
      <c r="I183" s="181" t="s">
        <v>1909</v>
      </c>
      <c r="J183" s="62">
        <v>2756500</v>
      </c>
      <c r="K183" s="38">
        <f t="shared" si="5"/>
        <v>3682104</v>
      </c>
      <c r="L183" s="60"/>
      <c r="M183" s="62">
        <v>3682104</v>
      </c>
    </row>
    <row r="184" spans="1:13" ht="15">
      <c r="A184" s="69" t="s">
        <v>1412</v>
      </c>
      <c r="B184" s="181" t="s">
        <v>1910</v>
      </c>
      <c r="C184" s="62">
        <v>3617930</v>
      </c>
      <c r="D184" s="38">
        <f t="shared" si="4"/>
        <v>5824677</v>
      </c>
      <c r="E184" s="62">
        <v>4011325</v>
      </c>
      <c r="F184" s="62">
        <v>1813352</v>
      </c>
      <c r="H184" s="69" t="s">
        <v>1412</v>
      </c>
      <c r="I184" s="181" t="s">
        <v>1910</v>
      </c>
      <c r="J184" s="62">
        <v>1016373</v>
      </c>
      <c r="K184" s="38">
        <f t="shared" si="5"/>
        <v>9322668</v>
      </c>
      <c r="L184" s="62">
        <v>154668</v>
      </c>
      <c r="M184" s="62">
        <v>9168000</v>
      </c>
    </row>
    <row r="185" spans="1:13" ht="15">
      <c r="A185" s="69" t="s">
        <v>1415</v>
      </c>
      <c r="B185" s="181" t="s">
        <v>1911</v>
      </c>
      <c r="C185" s="62">
        <v>7329373</v>
      </c>
      <c r="D185" s="38">
        <f t="shared" si="4"/>
        <v>3950089</v>
      </c>
      <c r="E185" s="62">
        <v>1361950</v>
      </c>
      <c r="F185" s="62">
        <v>2588139</v>
      </c>
      <c r="H185" s="69" t="s">
        <v>1415</v>
      </c>
      <c r="I185" s="181" t="s">
        <v>1911</v>
      </c>
      <c r="J185" s="60"/>
      <c r="K185" s="38">
        <f t="shared" si="5"/>
        <v>346800</v>
      </c>
      <c r="L185" s="60"/>
      <c r="M185" s="62">
        <v>346800</v>
      </c>
    </row>
    <row r="186" spans="1:13" ht="15">
      <c r="A186" s="69" t="s">
        <v>1418</v>
      </c>
      <c r="B186" s="181" t="s">
        <v>1912</v>
      </c>
      <c r="C186" s="62">
        <v>2008935</v>
      </c>
      <c r="D186" s="38">
        <f t="shared" si="4"/>
        <v>558121</v>
      </c>
      <c r="E186" s="62">
        <v>112501</v>
      </c>
      <c r="F186" s="62">
        <v>445620</v>
      </c>
      <c r="H186" s="69" t="s">
        <v>1418</v>
      </c>
      <c r="I186" s="181" t="s">
        <v>1912</v>
      </c>
      <c r="J186" s="62">
        <v>459000</v>
      </c>
      <c r="K186" s="38">
        <f t="shared" si="5"/>
        <v>16902</v>
      </c>
      <c r="L186" s="60"/>
      <c r="M186" s="62">
        <v>16902</v>
      </c>
    </row>
    <row r="187" spans="1:13" ht="15">
      <c r="A187" s="69" t="s">
        <v>1421</v>
      </c>
      <c r="B187" s="181" t="s">
        <v>1913</v>
      </c>
      <c r="C187" s="62">
        <v>6111749</v>
      </c>
      <c r="D187" s="38">
        <f t="shared" si="4"/>
        <v>4062827</v>
      </c>
      <c r="E187" s="62">
        <v>134400</v>
      </c>
      <c r="F187" s="62">
        <v>3928427</v>
      </c>
      <c r="H187" s="69" t="s">
        <v>1421</v>
      </c>
      <c r="I187" s="181" t="s">
        <v>1913</v>
      </c>
      <c r="J187" s="62">
        <v>333952</v>
      </c>
      <c r="K187" s="38">
        <f t="shared" si="5"/>
        <v>4774433</v>
      </c>
      <c r="L187" s="62">
        <v>162553</v>
      </c>
      <c r="M187" s="62">
        <v>4611880</v>
      </c>
    </row>
    <row r="188" spans="1:13" ht="15">
      <c r="A188" s="69" t="s">
        <v>1424</v>
      </c>
      <c r="B188" s="181" t="s">
        <v>1914</v>
      </c>
      <c r="C188" s="62">
        <v>12776855</v>
      </c>
      <c r="D188" s="38">
        <f t="shared" si="4"/>
        <v>4685701</v>
      </c>
      <c r="E188" s="62">
        <v>1074350</v>
      </c>
      <c r="F188" s="62">
        <v>3611351</v>
      </c>
      <c r="H188" s="69" t="s">
        <v>1424</v>
      </c>
      <c r="I188" s="181" t="s">
        <v>1914</v>
      </c>
      <c r="J188" s="62">
        <v>15000</v>
      </c>
      <c r="K188" s="38">
        <f t="shared" si="5"/>
        <v>2862770</v>
      </c>
      <c r="L188" s="60"/>
      <c r="M188" s="62">
        <v>2862770</v>
      </c>
    </row>
    <row r="189" spans="1:13" ht="15">
      <c r="A189" s="69" t="s">
        <v>1427</v>
      </c>
      <c r="B189" s="181" t="s">
        <v>1915</v>
      </c>
      <c r="C189" s="62">
        <v>321551</v>
      </c>
      <c r="D189" s="38">
        <f t="shared" si="4"/>
        <v>262189</v>
      </c>
      <c r="E189" s="62">
        <v>8950</v>
      </c>
      <c r="F189" s="62">
        <v>253239</v>
      </c>
      <c r="H189" s="69" t="s">
        <v>1427</v>
      </c>
      <c r="I189" s="181" t="s">
        <v>1915</v>
      </c>
      <c r="J189" s="62">
        <v>16000</v>
      </c>
      <c r="K189" s="38">
        <f t="shared" si="5"/>
        <v>515194</v>
      </c>
      <c r="L189" s="60"/>
      <c r="M189" s="62">
        <v>515194</v>
      </c>
    </row>
    <row r="190" spans="1:13" ht="15">
      <c r="A190" s="69" t="s">
        <v>1431</v>
      </c>
      <c r="B190" s="181" t="s">
        <v>1916</v>
      </c>
      <c r="C190" s="60"/>
      <c r="D190" s="38">
        <f t="shared" si="4"/>
        <v>5092647</v>
      </c>
      <c r="E190" s="62">
        <v>10150</v>
      </c>
      <c r="F190" s="62">
        <v>5082497</v>
      </c>
      <c r="H190" s="69" t="s">
        <v>1431</v>
      </c>
      <c r="I190" s="181" t="s">
        <v>1916</v>
      </c>
      <c r="J190" s="62">
        <v>1707365</v>
      </c>
      <c r="K190" s="38">
        <f t="shared" si="5"/>
        <v>6160981</v>
      </c>
      <c r="L190" s="62">
        <v>110600</v>
      </c>
      <c r="M190" s="62">
        <v>6050381</v>
      </c>
    </row>
    <row r="191" spans="1:13" ht="15">
      <c r="A191" s="69" t="s">
        <v>1434</v>
      </c>
      <c r="B191" s="181" t="s">
        <v>1917</v>
      </c>
      <c r="C191" s="62">
        <v>495774</v>
      </c>
      <c r="D191" s="38">
        <f t="shared" si="4"/>
        <v>640578</v>
      </c>
      <c r="E191" s="62">
        <v>7600</v>
      </c>
      <c r="F191" s="62">
        <v>632978</v>
      </c>
      <c r="H191" s="69" t="s">
        <v>1434</v>
      </c>
      <c r="I191" s="181" t="s">
        <v>1917</v>
      </c>
      <c r="J191" s="60"/>
      <c r="K191" s="38">
        <f t="shared" si="5"/>
        <v>601416</v>
      </c>
      <c r="L191" s="60"/>
      <c r="M191" s="62">
        <v>601416</v>
      </c>
    </row>
    <row r="192" spans="1:13" ht="15">
      <c r="A192" s="69" t="s">
        <v>1437</v>
      </c>
      <c r="B192" s="181" t="s">
        <v>1918</v>
      </c>
      <c r="C192" s="62">
        <v>1133601</v>
      </c>
      <c r="D192" s="38">
        <f t="shared" si="4"/>
        <v>787674</v>
      </c>
      <c r="E192" s="62">
        <v>181440</v>
      </c>
      <c r="F192" s="62">
        <v>606234</v>
      </c>
      <c r="H192" s="69" t="s">
        <v>1437</v>
      </c>
      <c r="I192" s="181" t="s">
        <v>1918</v>
      </c>
      <c r="J192" s="62">
        <v>441427</v>
      </c>
      <c r="K192" s="38">
        <f t="shared" si="5"/>
        <v>427172</v>
      </c>
      <c r="L192" s="62">
        <v>24000</v>
      </c>
      <c r="M192" s="62">
        <v>403172</v>
      </c>
    </row>
    <row r="193" spans="1:13" ht="15">
      <c r="A193" s="69" t="s">
        <v>1440</v>
      </c>
      <c r="B193" s="181" t="s">
        <v>1919</v>
      </c>
      <c r="C193" s="62">
        <v>43065</v>
      </c>
      <c r="D193" s="38">
        <f t="shared" si="4"/>
        <v>352179</v>
      </c>
      <c r="E193" s="62">
        <v>200</v>
      </c>
      <c r="F193" s="62">
        <v>351979</v>
      </c>
      <c r="H193" s="69" t="s">
        <v>1440</v>
      </c>
      <c r="I193" s="181" t="s">
        <v>1919</v>
      </c>
      <c r="J193" s="62">
        <v>175000</v>
      </c>
      <c r="K193" s="38">
        <f t="shared" si="5"/>
        <v>24537</v>
      </c>
      <c r="L193" s="60"/>
      <c r="M193" s="62">
        <v>24537</v>
      </c>
    </row>
    <row r="194" spans="1:13" ht="15">
      <c r="A194" s="69" t="s">
        <v>1443</v>
      </c>
      <c r="B194" s="181" t="s">
        <v>1920</v>
      </c>
      <c r="C194" s="62">
        <v>1</v>
      </c>
      <c r="D194" s="38">
        <f t="shared" si="4"/>
        <v>1153571</v>
      </c>
      <c r="E194" s="62">
        <v>29500</v>
      </c>
      <c r="F194" s="62">
        <v>1124071</v>
      </c>
      <c r="H194" s="69" t="s">
        <v>1443</v>
      </c>
      <c r="I194" s="181" t="s">
        <v>1920</v>
      </c>
      <c r="J194" s="62">
        <v>193656</v>
      </c>
      <c r="K194" s="38">
        <f t="shared" si="5"/>
        <v>963715</v>
      </c>
      <c r="L194" s="60"/>
      <c r="M194" s="62">
        <v>963715</v>
      </c>
    </row>
    <row r="195" spans="1:13" ht="15">
      <c r="A195" s="69" t="s">
        <v>1446</v>
      </c>
      <c r="B195" s="181" t="s">
        <v>1921</v>
      </c>
      <c r="C195" s="62">
        <v>155500</v>
      </c>
      <c r="D195" s="38">
        <f t="shared" si="4"/>
        <v>183019</v>
      </c>
      <c r="E195" s="60"/>
      <c r="F195" s="62">
        <v>183019</v>
      </c>
      <c r="H195" s="69" t="s">
        <v>1446</v>
      </c>
      <c r="I195" s="181" t="s">
        <v>1921</v>
      </c>
      <c r="J195" s="62">
        <v>68991</v>
      </c>
      <c r="K195" s="38">
        <f t="shared" si="5"/>
        <v>166630</v>
      </c>
      <c r="L195" s="60"/>
      <c r="M195" s="62">
        <v>166630</v>
      </c>
    </row>
    <row r="196" spans="1:13" ht="15">
      <c r="A196" s="69" t="s">
        <v>1449</v>
      </c>
      <c r="B196" s="181" t="s">
        <v>1922</v>
      </c>
      <c r="C196" s="62">
        <v>544951</v>
      </c>
      <c r="D196" s="38">
        <f t="shared" si="4"/>
        <v>993403</v>
      </c>
      <c r="E196" s="60"/>
      <c r="F196" s="62">
        <v>993403</v>
      </c>
      <c r="H196" s="69" t="s">
        <v>1449</v>
      </c>
      <c r="I196" s="181" t="s">
        <v>1922</v>
      </c>
      <c r="J196" s="62">
        <v>319815</v>
      </c>
      <c r="K196" s="38">
        <f t="shared" si="5"/>
        <v>1014828</v>
      </c>
      <c r="L196" s="60"/>
      <c r="M196" s="62">
        <v>1014828</v>
      </c>
    </row>
    <row r="197" spans="1:13" ht="15">
      <c r="A197" s="69" t="s">
        <v>1452</v>
      </c>
      <c r="B197" s="181" t="s">
        <v>1923</v>
      </c>
      <c r="C197" s="62">
        <v>284754</v>
      </c>
      <c r="D197" s="38">
        <f t="shared" si="4"/>
        <v>966849</v>
      </c>
      <c r="E197" s="62">
        <v>20900</v>
      </c>
      <c r="F197" s="62">
        <v>945949</v>
      </c>
      <c r="H197" s="69" t="s">
        <v>1452</v>
      </c>
      <c r="I197" s="181" t="s">
        <v>1923</v>
      </c>
      <c r="J197" s="62">
        <v>222169</v>
      </c>
      <c r="K197" s="38">
        <f t="shared" si="5"/>
        <v>364250</v>
      </c>
      <c r="L197" s="60"/>
      <c r="M197" s="62">
        <v>364250</v>
      </c>
    </row>
    <row r="198" spans="1:13" ht="15">
      <c r="A198" s="69" t="s">
        <v>1455</v>
      </c>
      <c r="B198" s="181" t="s">
        <v>1924</v>
      </c>
      <c r="C198" s="62">
        <v>492200</v>
      </c>
      <c r="D198" s="38">
        <f t="shared" si="4"/>
        <v>763245</v>
      </c>
      <c r="E198" s="62">
        <v>20500</v>
      </c>
      <c r="F198" s="62">
        <v>742745</v>
      </c>
      <c r="H198" s="69" t="s">
        <v>1455</v>
      </c>
      <c r="I198" s="181" t="s">
        <v>1924</v>
      </c>
      <c r="J198" s="62">
        <v>149418</v>
      </c>
      <c r="K198" s="38">
        <f t="shared" si="5"/>
        <v>260793</v>
      </c>
      <c r="L198" s="60"/>
      <c r="M198" s="62">
        <v>260793</v>
      </c>
    </row>
    <row r="199" spans="1:13" ht="15">
      <c r="A199" s="69" t="s">
        <v>1458</v>
      </c>
      <c r="B199" s="181" t="s">
        <v>1925</v>
      </c>
      <c r="C199" s="62">
        <v>6124653</v>
      </c>
      <c r="D199" s="38">
        <f aca="true" t="shared" si="6" ref="D199:D262">E199+F199</f>
        <v>7064542</v>
      </c>
      <c r="E199" s="62">
        <v>400160</v>
      </c>
      <c r="F199" s="62">
        <v>6664382</v>
      </c>
      <c r="H199" s="69" t="s">
        <v>1458</v>
      </c>
      <c r="I199" s="181" t="s">
        <v>1925</v>
      </c>
      <c r="J199" s="62">
        <v>2860480</v>
      </c>
      <c r="K199" s="38">
        <f aca="true" t="shared" si="7" ref="K199:K262">L199+M199</f>
        <v>35144329</v>
      </c>
      <c r="L199" s="62">
        <v>23140029</v>
      </c>
      <c r="M199" s="62">
        <v>12004300</v>
      </c>
    </row>
    <row r="200" spans="1:13" ht="15">
      <c r="A200" s="69" t="s">
        <v>1461</v>
      </c>
      <c r="B200" s="181" t="s">
        <v>1926</v>
      </c>
      <c r="C200" s="60"/>
      <c r="D200" s="38">
        <f t="shared" si="6"/>
        <v>64298</v>
      </c>
      <c r="E200" s="60"/>
      <c r="F200" s="62">
        <v>64298</v>
      </c>
      <c r="H200" s="69" t="s">
        <v>1461</v>
      </c>
      <c r="I200" s="181" t="s">
        <v>1926</v>
      </c>
      <c r="J200" s="62">
        <v>24000</v>
      </c>
      <c r="K200" s="38">
        <f t="shared" si="7"/>
        <v>45654</v>
      </c>
      <c r="L200" s="60"/>
      <c r="M200" s="62">
        <v>45654</v>
      </c>
    </row>
    <row r="201" spans="1:13" ht="15">
      <c r="A201" s="69" t="s">
        <v>1464</v>
      </c>
      <c r="B201" s="181" t="s">
        <v>1927</v>
      </c>
      <c r="C201" s="62">
        <v>20002</v>
      </c>
      <c r="D201" s="38">
        <f t="shared" si="6"/>
        <v>433895</v>
      </c>
      <c r="E201" s="62">
        <v>30500</v>
      </c>
      <c r="F201" s="62">
        <v>403395</v>
      </c>
      <c r="H201" s="69" t="s">
        <v>1464</v>
      </c>
      <c r="I201" s="181" t="s">
        <v>1927</v>
      </c>
      <c r="J201" s="62">
        <v>135379</v>
      </c>
      <c r="K201" s="38">
        <f t="shared" si="7"/>
        <v>508760</v>
      </c>
      <c r="L201" s="60"/>
      <c r="M201" s="62">
        <v>508760</v>
      </c>
    </row>
    <row r="202" spans="1:13" ht="15">
      <c r="A202" s="69" t="s">
        <v>1467</v>
      </c>
      <c r="B202" s="181" t="s">
        <v>1928</v>
      </c>
      <c r="C202" s="62">
        <v>1857357</v>
      </c>
      <c r="D202" s="38">
        <f t="shared" si="6"/>
        <v>1566199</v>
      </c>
      <c r="E202" s="60"/>
      <c r="F202" s="62">
        <v>1566199</v>
      </c>
      <c r="H202" s="69" t="s">
        <v>1467</v>
      </c>
      <c r="I202" s="181" t="s">
        <v>1928</v>
      </c>
      <c r="J202" s="62">
        <v>816482</v>
      </c>
      <c r="K202" s="38">
        <f t="shared" si="7"/>
        <v>2532305</v>
      </c>
      <c r="L202" s="60"/>
      <c r="M202" s="62">
        <v>2532305</v>
      </c>
    </row>
    <row r="203" spans="1:13" ht="15">
      <c r="A203" s="69" t="s">
        <v>1470</v>
      </c>
      <c r="B203" s="181" t="s">
        <v>1929</v>
      </c>
      <c r="C203" s="62">
        <v>9645206</v>
      </c>
      <c r="D203" s="38">
        <f t="shared" si="6"/>
        <v>10958839</v>
      </c>
      <c r="E203" s="62">
        <v>529776</v>
      </c>
      <c r="F203" s="62">
        <v>10429063</v>
      </c>
      <c r="H203" s="69" t="s">
        <v>1470</v>
      </c>
      <c r="I203" s="181" t="s">
        <v>1929</v>
      </c>
      <c r="J203" s="62">
        <v>28155808</v>
      </c>
      <c r="K203" s="38">
        <f t="shared" si="7"/>
        <v>38959077</v>
      </c>
      <c r="L203" s="62">
        <v>12738030</v>
      </c>
      <c r="M203" s="62">
        <v>26221047</v>
      </c>
    </row>
    <row r="204" spans="1:13" ht="15">
      <c r="A204" s="69" t="s">
        <v>1474</v>
      </c>
      <c r="B204" s="181" t="s">
        <v>1930</v>
      </c>
      <c r="C204" s="62">
        <v>5164000</v>
      </c>
      <c r="D204" s="38">
        <f t="shared" si="6"/>
        <v>19924304</v>
      </c>
      <c r="E204" s="62">
        <v>381000</v>
      </c>
      <c r="F204" s="62">
        <v>19543304</v>
      </c>
      <c r="H204" s="69" t="s">
        <v>1474</v>
      </c>
      <c r="I204" s="181" t="s">
        <v>1930</v>
      </c>
      <c r="J204" s="62">
        <v>7235000</v>
      </c>
      <c r="K204" s="38">
        <f t="shared" si="7"/>
        <v>2008251</v>
      </c>
      <c r="L204" s="60"/>
      <c r="M204" s="62">
        <v>2008251</v>
      </c>
    </row>
    <row r="205" spans="1:13" ht="15">
      <c r="A205" s="69" t="s">
        <v>1477</v>
      </c>
      <c r="B205" s="181" t="s">
        <v>1931</v>
      </c>
      <c r="C205" s="62">
        <v>56129250</v>
      </c>
      <c r="D205" s="38">
        <f t="shared" si="6"/>
        <v>21520286</v>
      </c>
      <c r="E205" s="62">
        <v>1984775</v>
      </c>
      <c r="F205" s="62">
        <v>19535511</v>
      </c>
      <c r="H205" s="69" t="s">
        <v>1477</v>
      </c>
      <c r="I205" s="181" t="s">
        <v>1931</v>
      </c>
      <c r="J205" s="62">
        <v>32800</v>
      </c>
      <c r="K205" s="38">
        <f t="shared" si="7"/>
        <v>12097789</v>
      </c>
      <c r="L205" s="62">
        <v>86000</v>
      </c>
      <c r="M205" s="62">
        <v>12011789</v>
      </c>
    </row>
    <row r="206" spans="1:13" ht="15">
      <c r="A206" s="69" t="s">
        <v>1480</v>
      </c>
      <c r="B206" s="181" t="s">
        <v>1932</v>
      </c>
      <c r="C206" s="62">
        <v>19552500</v>
      </c>
      <c r="D206" s="38">
        <f t="shared" si="6"/>
        <v>5066228</v>
      </c>
      <c r="E206" s="62">
        <v>523660</v>
      </c>
      <c r="F206" s="62">
        <v>4542568</v>
      </c>
      <c r="H206" s="69" t="s">
        <v>1480</v>
      </c>
      <c r="I206" s="181" t="s">
        <v>1932</v>
      </c>
      <c r="J206" s="60"/>
      <c r="K206" s="38">
        <f t="shared" si="7"/>
        <v>832501</v>
      </c>
      <c r="L206" s="62">
        <v>30000</v>
      </c>
      <c r="M206" s="62">
        <v>802501</v>
      </c>
    </row>
    <row r="207" spans="1:13" ht="15">
      <c r="A207" s="69" t="s">
        <v>1483</v>
      </c>
      <c r="B207" s="181" t="s">
        <v>1933</v>
      </c>
      <c r="C207" s="62">
        <v>11035500</v>
      </c>
      <c r="D207" s="38">
        <f t="shared" si="6"/>
        <v>11449756</v>
      </c>
      <c r="E207" s="62">
        <v>3590465</v>
      </c>
      <c r="F207" s="62">
        <v>7859291</v>
      </c>
      <c r="H207" s="69" t="s">
        <v>1483</v>
      </c>
      <c r="I207" s="181" t="s">
        <v>1933</v>
      </c>
      <c r="J207" s="62">
        <v>12777000</v>
      </c>
      <c r="K207" s="38">
        <f t="shared" si="7"/>
        <v>738977</v>
      </c>
      <c r="L207" s="60"/>
      <c r="M207" s="62">
        <v>738977</v>
      </c>
    </row>
    <row r="208" spans="1:13" ht="15">
      <c r="A208" s="69" t="s">
        <v>1486</v>
      </c>
      <c r="B208" s="181" t="s">
        <v>1934</v>
      </c>
      <c r="C208" s="62">
        <v>38793884</v>
      </c>
      <c r="D208" s="38">
        <f t="shared" si="6"/>
        <v>30244460</v>
      </c>
      <c r="E208" s="62">
        <v>116300</v>
      </c>
      <c r="F208" s="62">
        <v>30128160</v>
      </c>
      <c r="H208" s="69" t="s">
        <v>1486</v>
      </c>
      <c r="I208" s="181" t="s">
        <v>1934</v>
      </c>
      <c r="J208" s="62">
        <v>1213200</v>
      </c>
      <c r="K208" s="38">
        <f t="shared" si="7"/>
        <v>7277411</v>
      </c>
      <c r="L208" s="60"/>
      <c r="M208" s="62">
        <v>7277411</v>
      </c>
    </row>
    <row r="209" spans="1:13" ht="15">
      <c r="A209" s="69" t="s">
        <v>1489</v>
      </c>
      <c r="B209" s="181" t="s">
        <v>1935</v>
      </c>
      <c r="C209" s="62">
        <v>999000</v>
      </c>
      <c r="D209" s="38">
        <f t="shared" si="6"/>
        <v>4639348</v>
      </c>
      <c r="E209" s="62">
        <v>1671800</v>
      </c>
      <c r="F209" s="62">
        <v>2967548</v>
      </c>
      <c r="H209" s="69" t="s">
        <v>1492</v>
      </c>
      <c r="I209" s="181" t="s">
        <v>1936</v>
      </c>
      <c r="J209" s="62">
        <v>9092000</v>
      </c>
      <c r="K209" s="38">
        <f t="shared" si="7"/>
        <v>10311892</v>
      </c>
      <c r="L209" s="62">
        <v>174500</v>
      </c>
      <c r="M209" s="62">
        <v>10137392</v>
      </c>
    </row>
    <row r="210" spans="1:13" ht="15">
      <c r="A210" s="69" t="s">
        <v>1492</v>
      </c>
      <c r="B210" s="181" t="s">
        <v>1936</v>
      </c>
      <c r="C210" s="62">
        <v>2318898</v>
      </c>
      <c r="D210" s="38">
        <f t="shared" si="6"/>
        <v>4728999</v>
      </c>
      <c r="E210" s="62">
        <v>1833856</v>
      </c>
      <c r="F210" s="62">
        <v>2895143</v>
      </c>
      <c r="H210" s="69" t="s">
        <v>1494</v>
      </c>
      <c r="I210" s="181" t="s">
        <v>1937</v>
      </c>
      <c r="J210" s="60"/>
      <c r="K210" s="38">
        <f t="shared" si="7"/>
        <v>1420926</v>
      </c>
      <c r="L210" s="60"/>
      <c r="M210" s="62">
        <v>1420926</v>
      </c>
    </row>
    <row r="211" spans="1:13" ht="15">
      <c r="A211" s="69" t="s">
        <v>1494</v>
      </c>
      <c r="B211" s="181" t="s">
        <v>1937</v>
      </c>
      <c r="C211" s="62">
        <v>557940</v>
      </c>
      <c r="D211" s="38">
        <f t="shared" si="6"/>
        <v>8452630</v>
      </c>
      <c r="E211" s="62">
        <v>1211410</v>
      </c>
      <c r="F211" s="62">
        <v>7241220</v>
      </c>
      <c r="H211" s="69" t="s">
        <v>1497</v>
      </c>
      <c r="I211" s="181" t="s">
        <v>1938</v>
      </c>
      <c r="J211" s="60"/>
      <c r="K211" s="38">
        <f t="shared" si="7"/>
        <v>654729</v>
      </c>
      <c r="L211" s="60"/>
      <c r="M211" s="62">
        <v>654729</v>
      </c>
    </row>
    <row r="212" spans="1:13" ht="15">
      <c r="A212" s="69" t="s">
        <v>1497</v>
      </c>
      <c r="B212" s="181" t="s">
        <v>1938</v>
      </c>
      <c r="C212" s="62">
        <v>16500300</v>
      </c>
      <c r="D212" s="38">
        <f t="shared" si="6"/>
        <v>15852112</v>
      </c>
      <c r="E212" s="62">
        <v>771010</v>
      </c>
      <c r="F212" s="62">
        <v>15081102</v>
      </c>
      <c r="H212" s="69" t="s">
        <v>1500</v>
      </c>
      <c r="I212" s="181" t="s">
        <v>1939</v>
      </c>
      <c r="J212" s="62">
        <v>20012900</v>
      </c>
      <c r="K212" s="38">
        <f t="shared" si="7"/>
        <v>10223685</v>
      </c>
      <c r="L212" s="62">
        <v>205000</v>
      </c>
      <c r="M212" s="62">
        <v>10018685</v>
      </c>
    </row>
    <row r="213" spans="1:13" ht="15">
      <c r="A213" s="69" t="s">
        <v>1500</v>
      </c>
      <c r="B213" s="181" t="s">
        <v>1939</v>
      </c>
      <c r="C213" s="62">
        <v>42602087</v>
      </c>
      <c r="D213" s="38">
        <f t="shared" si="6"/>
        <v>43943907</v>
      </c>
      <c r="E213" s="62">
        <v>19977463</v>
      </c>
      <c r="F213" s="62">
        <v>23966444</v>
      </c>
      <c r="H213" s="69" t="s">
        <v>1503</v>
      </c>
      <c r="I213" s="181" t="s">
        <v>1940</v>
      </c>
      <c r="J213" s="62">
        <v>482413</v>
      </c>
      <c r="K213" s="38">
        <f t="shared" si="7"/>
        <v>47140703</v>
      </c>
      <c r="L213" s="62">
        <v>46106500</v>
      </c>
      <c r="M213" s="62">
        <v>1034203</v>
      </c>
    </row>
    <row r="214" spans="1:13" ht="15">
      <c r="A214" s="69" t="s">
        <v>1503</v>
      </c>
      <c r="B214" s="181" t="s">
        <v>1940</v>
      </c>
      <c r="C214" s="62">
        <v>3811900</v>
      </c>
      <c r="D214" s="38">
        <f t="shared" si="6"/>
        <v>28053602</v>
      </c>
      <c r="E214" s="62">
        <v>6370142</v>
      </c>
      <c r="F214" s="62">
        <v>21683460</v>
      </c>
      <c r="H214" s="69" t="s">
        <v>1506</v>
      </c>
      <c r="I214" s="181" t="s">
        <v>1941</v>
      </c>
      <c r="J214" s="62">
        <v>2031249</v>
      </c>
      <c r="K214" s="38">
        <f t="shared" si="7"/>
        <v>30995420</v>
      </c>
      <c r="L214" s="60"/>
      <c r="M214" s="62">
        <v>30995420</v>
      </c>
    </row>
    <row r="215" spans="1:13" ht="15">
      <c r="A215" s="69" t="s">
        <v>1506</v>
      </c>
      <c r="B215" s="181" t="s">
        <v>1941</v>
      </c>
      <c r="C215" s="62">
        <v>13134013</v>
      </c>
      <c r="D215" s="38">
        <f t="shared" si="6"/>
        <v>32818197</v>
      </c>
      <c r="E215" s="62">
        <v>15539036</v>
      </c>
      <c r="F215" s="62">
        <v>17279161</v>
      </c>
      <c r="H215" s="69" t="s">
        <v>1509</v>
      </c>
      <c r="I215" s="181" t="s">
        <v>1942</v>
      </c>
      <c r="J215" s="62">
        <v>10323098</v>
      </c>
      <c r="K215" s="38">
        <f t="shared" si="7"/>
        <v>11912866</v>
      </c>
      <c r="L215" s="62">
        <v>804644</v>
      </c>
      <c r="M215" s="62">
        <v>11108222</v>
      </c>
    </row>
    <row r="216" spans="1:13" ht="15">
      <c r="A216" s="69" t="s">
        <v>1509</v>
      </c>
      <c r="B216" s="181" t="s">
        <v>1942</v>
      </c>
      <c r="C216" s="62">
        <v>2755350</v>
      </c>
      <c r="D216" s="38">
        <f t="shared" si="6"/>
        <v>52246635</v>
      </c>
      <c r="E216" s="62">
        <v>12144490</v>
      </c>
      <c r="F216" s="62">
        <v>40102145</v>
      </c>
      <c r="H216" s="69" t="s">
        <v>1512</v>
      </c>
      <c r="I216" s="181" t="s">
        <v>1943</v>
      </c>
      <c r="J216" s="62">
        <v>107140444</v>
      </c>
      <c r="K216" s="38">
        <f t="shared" si="7"/>
        <v>275295969</v>
      </c>
      <c r="L216" s="62">
        <v>19325282</v>
      </c>
      <c r="M216" s="62">
        <v>255970687</v>
      </c>
    </row>
    <row r="217" spans="1:13" ht="15">
      <c r="A217" s="69" t="s">
        <v>1512</v>
      </c>
      <c r="B217" s="181" t="s">
        <v>1943</v>
      </c>
      <c r="C217" s="62">
        <v>227699835</v>
      </c>
      <c r="D217" s="38">
        <f t="shared" si="6"/>
        <v>58877877</v>
      </c>
      <c r="E217" s="62">
        <v>803162</v>
      </c>
      <c r="F217" s="62">
        <v>58074715</v>
      </c>
      <c r="H217" s="69" t="s">
        <v>1515</v>
      </c>
      <c r="I217" s="181" t="s">
        <v>1944</v>
      </c>
      <c r="J217" s="60"/>
      <c r="K217" s="38">
        <f t="shared" si="7"/>
        <v>1376102</v>
      </c>
      <c r="L217" s="60"/>
      <c r="M217" s="62">
        <v>1376102</v>
      </c>
    </row>
    <row r="218" spans="1:13" ht="15">
      <c r="A218" s="69" t="s">
        <v>1515</v>
      </c>
      <c r="B218" s="181" t="s">
        <v>1944</v>
      </c>
      <c r="C218" s="62">
        <v>1629800</v>
      </c>
      <c r="D218" s="38">
        <f t="shared" si="6"/>
        <v>6355606</v>
      </c>
      <c r="E218" s="62">
        <v>1738201</v>
      </c>
      <c r="F218" s="62">
        <v>4617405</v>
      </c>
      <c r="H218" s="69" t="s">
        <v>1518</v>
      </c>
      <c r="I218" s="181" t="s">
        <v>1945</v>
      </c>
      <c r="J218" s="62">
        <v>106500</v>
      </c>
      <c r="K218" s="38">
        <f t="shared" si="7"/>
        <v>39549200</v>
      </c>
      <c r="L218" s="62">
        <v>3003585</v>
      </c>
      <c r="M218" s="62">
        <v>36545615</v>
      </c>
    </row>
    <row r="219" spans="1:13" ht="15">
      <c r="A219" s="69" t="s">
        <v>1518</v>
      </c>
      <c r="B219" s="181" t="s">
        <v>1945</v>
      </c>
      <c r="C219" s="62">
        <v>790100</v>
      </c>
      <c r="D219" s="38">
        <f t="shared" si="6"/>
        <v>11855537</v>
      </c>
      <c r="E219" s="62">
        <v>2655175</v>
      </c>
      <c r="F219" s="62">
        <v>9200362</v>
      </c>
      <c r="H219" s="69" t="s">
        <v>1520</v>
      </c>
      <c r="I219" s="181" t="s">
        <v>1946</v>
      </c>
      <c r="J219" s="62">
        <v>118900</v>
      </c>
      <c r="K219" s="38">
        <f t="shared" si="7"/>
        <v>3168365</v>
      </c>
      <c r="L219" s="62">
        <v>568755</v>
      </c>
      <c r="M219" s="62">
        <v>2599610</v>
      </c>
    </row>
    <row r="220" spans="1:13" ht="15">
      <c r="A220" s="69" t="s">
        <v>1520</v>
      </c>
      <c r="B220" s="181" t="s">
        <v>1946</v>
      </c>
      <c r="C220" s="62">
        <v>62196000</v>
      </c>
      <c r="D220" s="38">
        <f t="shared" si="6"/>
        <v>10633527</v>
      </c>
      <c r="E220" s="62">
        <v>550742</v>
      </c>
      <c r="F220" s="62">
        <v>10082785</v>
      </c>
      <c r="H220" s="69" t="s">
        <v>1523</v>
      </c>
      <c r="I220" s="181" t="s">
        <v>1947</v>
      </c>
      <c r="J220" s="60"/>
      <c r="K220" s="38">
        <f t="shared" si="7"/>
        <v>3060009</v>
      </c>
      <c r="L220" s="60"/>
      <c r="M220" s="62">
        <v>3060009</v>
      </c>
    </row>
    <row r="221" spans="1:13" ht="15">
      <c r="A221" s="69" t="s">
        <v>1523</v>
      </c>
      <c r="B221" s="181" t="s">
        <v>1947</v>
      </c>
      <c r="C221" s="62">
        <v>698300</v>
      </c>
      <c r="D221" s="38">
        <f t="shared" si="6"/>
        <v>4576476</v>
      </c>
      <c r="E221" s="62">
        <v>794800</v>
      </c>
      <c r="F221" s="62">
        <v>3781676</v>
      </c>
      <c r="H221" s="69" t="s">
        <v>1526</v>
      </c>
      <c r="I221" s="181" t="s">
        <v>1948</v>
      </c>
      <c r="J221" s="62">
        <v>90583</v>
      </c>
      <c r="K221" s="38">
        <f t="shared" si="7"/>
        <v>16252756</v>
      </c>
      <c r="L221" s="62">
        <v>8763940</v>
      </c>
      <c r="M221" s="62">
        <v>7488816</v>
      </c>
    </row>
    <row r="222" spans="1:13" ht="15">
      <c r="A222" s="69" t="s">
        <v>1526</v>
      </c>
      <c r="B222" s="181" t="s">
        <v>1948</v>
      </c>
      <c r="C222" s="62">
        <v>28525800</v>
      </c>
      <c r="D222" s="38">
        <f t="shared" si="6"/>
        <v>21746024</v>
      </c>
      <c r="E222" s="62">
        <v>4451800</v>
      </c>
      <c r="F222" s="62">
        <v>17294224</v>
      </c>
      <c r="H222" s="69" t="s">
        <v>1529</v>
      </c>
      <c r="I222" s="181" t="s">
        <v>1949</v>
      </c>
      <c r="J222" s="62">
        <v>91345</v>
      </c>
      <c r="K222" s="38">
        <f t="shared" si="7"/>
        <v>7542226</v>
      </c>
      <c r="L222" s="62">
        <v>57000</v>
      </c>
      <c r="M222" s="62">
        <v>7485226</v>
      </c>
    </row>
    <row r="223" spans="1:13" ht="15">
      <c r="A223" s="69" t="s">
        <v>1529</v>
      </c>
      <c r="B223" s="181" t="s">
        <v>1949</v>
      </c>
      <c r="C223" s="62">
        <v>365300</v>
      </c>
      <c r="D223" s="38">
        <f t="shared" si="6"/>
        <v>12434313</v>
      </c>
      <c r="E223" s="62">
        <v>3773200</v>
      </c>
      <c r="F223" s="62">
        <v>8661113</v>
      </c>
      <c r="H223" s="69" t="s">
        <v>1532</v>
      </c>
      <c r="I223" s="181" t="s">
        <v>1950</v>
      </c>
      <c r="J223" s="62">
        <v>10720402</v>
      </c>
      <c r="K223" s="38">
        <f t="shared" si="7"/>
        <v>7361624</v>
      </c>
      <c r="L223" s="60"/>
      <c r="M223" s="62">
        <v>7361624</v>
      </c>
    </row>
    <row r="224" spans="1:13" ht="15">
      <c r="A224" s="69" t="s">
        <v>1532</v>
      </c>
      <c r="B224" s="181" t="s">
        <v>1950</v>
      </c>
      <c r="C224" s="62">
        <v>8130</v>
      </c>
      <c r="D224" s="38">
        <f t="shared" si="6"/>
        <v>10060534</v>
      </c>
      <c r="E224" s="62">
        <v>2224975</v>
      </c>
      <c r="F224" s="62">
        <v>7835559</v>
      </c>
      <c r="H224" s="69" t="s">
        <v>1535</v>
      </c>
      <c r="I224" s="181" t="s">
        <v>1951</v>
      </c>
      <c r="J224" s="62">
        <v>2423129</v>
      </c>
      <c r="K224" s="38">
        <f t="shared" si="7"/>
        <v>17605431</v>
      </c>
      <c r="L224" s="60"/>
      <c r="M224" s="62">
        <v>17605431</v>
      </c>
    </row>
    <row r="225" spans="1:13" ht="15">
      <c r="A225" s="69" t="s">
        <v>1535</v>
      </c>
      <c r="B225" s="181" t="s">
        <v>1951</v>
      </c>
      <c r="C225" s="62">
        <v>988052</v>
      </c>
      <c r="D225" s="38">
        <f t="shared" si="6"/>
        <v>19997288</v>
      </c>
      <c r="E225" s="62">
        <v>2871154</v>
      </c>
      <c r="F225" s="62">
        <v>17126134</v>
      </c>
      <c r="H225" s="69" t="s">
        <v>1539</v>
      </c>
      <c r="I225" s="181" t="s">
        <v>1952</v>
      </c>
      <c r="J225" s="62">
        <v>425800</v>
      </c>
      <c r="K225" s="38">
        <f t="shared" si="7"/>
        <v>575250</v>
      </c>
      <c r="L225" s="60"/>
      <c r="M225" s="62">
        <v>575250</v>
      </c>
    </row>
    <row r="226" spans="1:13" ht="15">
      <c r="A226" s="69" t="s">
        <v>1539</v>
      </c>
      <c r="B226" s="181" t="s">
        <v>1952</v>
      </c>
      <c r="C226" s="62">
        <v>198900</v>
      </c>
      <c r="D226" s="38">
        <f t="shared" si="6"/>
        <v>2786483</v>
      </c>
      <c r="E226" s="62">
        <v>46100</v>
      </c>
      <c r="F226" s="62">
        <v>2740383</v>
      </c>
      <c r="H226" s="69" t="s">
        <v>1542</v>
      </c>
      <c r="I226" s="181" t="s">
        <v>1953</v>
      </c>
      <c r="J226" s="62">
        <v>8600835</v>
      </c>
      <c r="K226" s="38">
        <f t="shared" si="7"/>
        <v>44490546</v>
      </c>
      <c r="L226" s="62">
        <v>18774879</v>
      </c>
      <c r="M226" s="62">
        <v>25715667</v>
      </c>
    </row>
    <row r="227" spans="1:13" ht="15">
      <c r="A227" s="69" t="s">
        <v>1542</v>
      </c>
      <c r="B227" s="181" t="s">
        <v>1953</v>
      </c>
      <c r="C227" s="62">
        <v>4657307</v>
      </c>
      <c r="D227" s="38">
        <f t="shared" si="6"/>
        <v>9938796</v>
      </c>
      <c r="E227" s="62">
        <v>465070</v>
      </c>
      <c r="F227" s="62">
        <v>9473726</v>
      </c>
      <c r="H227" s="69" t="s">
        <v>1545</v>
      </c>
      <c r="I227" s="181" t="s">
        <v>1954</v>
      </c>
      <c r="J227" s="62">
        <v>39200</v>
      </c>
      <c r="K227" s="38">
        <f t="shared" si="7"/>
        <v>24080142</v>
      </c>
      <c r="L227" s="62">
        <v>86900</v>
      </c>
      <c r="M227" s="62">
        <v>23993242</v>
      </c>
    </row>
    <row r="228" spans="1:13" ht="15">
      <c r="A228" s="69" t="s">
        <v>1545</v>
      </c>
      <c r="B228" s="181" t="s">
        <v>1954</v>
      </c>
      <c r="C228" s="62">
        <v>8039972</v>
      </c>
      <c r="D228" s="38">
        <f t="shared" si="6"/>
        <v>8070642</v>
      </c>
      <c r="E228" s="62">
        <v>572430</v>
      </c>
      <c r="F228" s="62">
        <v>7498212</v>
      </c>
      <c r="H228" s="69" t="s">
        <v>1548</v>
      </c>
      <c r="I228" s="181" t="s">
        <v>1955</v>
      </c>
      <c r="J228" s="62">
        <v>1587423</v>
      </c>
      <c r="K228" s="38">
        <f t="shared" si="7"/>
        <v>2615861</v>
      </c>
      <c r="L228" s="62">
        <v>11500</v>
      </c>
      <c r="M228" s="62">
        <v>2604361</v>
      </c>
    </row>
    <row r="229" spans="1:13" ht="15">
      <c r="A229" s="69" t="s">
        <v>1548</v>
      </c>
      <c r="B229" s="181" t="s">
        <v>1955</v>
      </c>
      <c r="C229" s="62">
        <v>2047300</v>
      </c>
      <c r="D229" s="38">
        <f t="shared" si="6"/>
        <v>60500</v>
      </c>
      <c r="E229" s="62">
        <v>20400</v>
      </c>
      <c r="F229" s="62">
        <v>40100</v>
      </c>
      <c r="H229" s="69" t="s">
        <v>1551</v>
      </c>
      <c r="I229" s="181" t="s">
        <v>1956</v>
      </c>
      <c r="J229" s="62">
        <v>2149024</v>
      </c>
      <c r="K229" s="38">
        <f t="shared" si="7"/>
        <v>1132090</v>
      </c>
      <c r="L229" s="62">
        <v>9300</v>
      </c>
      <c r="M229" s="62">
        <v>1122790</v>
      </c>
    </row>
    <row r="230" spans="1:13" ht="15">
      <c r="A230" s="69" t="s">
        <v>1551</v>
      </c>
      <c r="B230" s="181" t="s">
        <v>1956</v>
      </c>
      <c r="C230" s="62">
        <v>4838210</v>
      </c>
      <c r="D230" s="38">
        <f t="shared" si="6"/>
        <v>5738804</v>
      </c>
      <c r="E230" s="62">
        <v>1091592</v>
      </c>
      <c r="F230" s="62">
        <v>4647212</v>
      </c>
      <c r="H230" s="69" t="s">
        <v>1554</v>
      </c>
      <c r="I230" s="181" t="s">
        <v>1957</v>
      </c>
      <c r="J230" s="62">
        <v>1230841</v>
      </c>
      <c r="K230" s="38">
        <f t="shared" si="7"/>
        <v>11336223</v>
      </c>
      <c r="L230" s="62">
        <v>4555149</v>
      </c>
      <c r="M230" s="62">
        <v>6781074</v>
      </c>
    </row>
    <row r="231" spans="1:13" ht="15">
      <c r="A231" s="69" t="s">
        <v>1554</v>
      </c>
      <c r="B231" s="181" t="s">
        <v>1957</v>
      </c>
      <c r="C231" s="62">
        <v>10843503</v>
      </c>
      <c r="D231" s="38">
        <f t="shared" si="6"/>
        <v>5798520</v>
      </c>
      <c r="E231" s="62">
        <v>591218</v>
      </c>
      <c r="F231" s="62">
        <v>5207302</v>
      </c>
      <c r="H231" s="69" t="s">
        <v>1557</v>
      </c>
      <c r="I231" s="181" t="s">
        <v>1921</v>
      </c>
      <c r="J231" s="62">
        <v>52500</v>
      </c>
      <c r="K231" s="38">
        <f t="shared" si="7"/>
        <v>2324442</v>
      </c>
      <c r="L231" s="62">
        <v>5500</v>
      </c>
      <c r="M231" s="62">
        <v>2318942</v>
      </c>
    </row>
    <row r="232" spans="1:13" ht="15">
      <c r="A232" s="69" t="s">
        <v>1557</v>
      </c>
      <c r="B232" s="181" t="s">
        <v>1921</v>
      </c>
      <c r="C232" s="62">
        <v>143500</v>
      </c>
      <c r="D232" s="38">
        <f t="shared" si="6"/>
        <v>1567392</v>
      </c>
      <c r="E232" s="62">
        <v>88550</v>
      </c>
      <c r="F232" s="62">
        <v>1478842</v>
      </c>
      <c r="H232" s="69" t="s">
        <v>1559</v>
      </c>
      <c r="I232" s="181" t="s">
        <v>1958</v>
      </c>
      <c r="J232" s="62">
        <v>309430</v>
      </c>
      <c r="K232" s="38">
        <f t="shared" si="7"/>
        <v>3113257</v>
      </c>
      <c r="L232" s="62">
        <v>97285</v>
      </c>
      <c r="M232" s="62">
        <v>3015972</v>
      </c>
    </row>
    <row r="233" spans="1:13" ht="15">
      <c r="A233" s="69" t="s">
        <v>1559</v>
      </c>
      <c r="B233" s="181" t="s">
        <v>1958</v>
      </c>
      <c r="C233" s="62">
        <v>2044370</v>
      </c>
      <c r="D233" s="38">
        <f t="shared" si="6"/>
        <v>7449584</v>
      </c>
      <c r="E233" s="62">
        <v>730417</v>
      </c>
      <c r="F233" s="62">
        <v>6719167</v>
      </c>
      <c r="H233" s="69" t="s">
        <v>1562</v>
      </c>
      <c r="I233" s="181" t="s">
        <v>1959</v>
      </c>
      <c r="J233" s="62">
        <v>24735607</v>
      </c>
      <c r="K233" s="38">
        <f t="shared" si="7"/>
        <v>84760844</v>
      </c>
      <c r="L233" s="62">
        <v>2213175</v>
      </c>
      <c r="M233" s="62">
        <v>82547669</v>
      </c>
    </row>
    <row r="234" spans="1:13" ht="15">
      <c r="A234" s="69" t="s">
        <v>1562</v>
      </c>
      <c r="B234" s="181" t="s">
        <v>1959</v>
      </c>
      <c r="C234" s="62">
        <v>1383675</v>
      </c>
      <c r="D234" s="38">
        <f t="shared" si="6"/>
        <v>2646629</v>
      </c>
      <c r="E234" s="62">
        <v>77015</v>
      </c>
      <c r="F234" s="62">
        <v>2569614</v>
      </c>
      <c r="H234" s="69" t="s">
        <v>1565</v>
      </c>
      <c r="I234" s="181" t="s">
        <v>1960</v>
      </c>
      <c r="J234" s="62">
        <v>36937000</v>
      </c>
      <c r="K234" s="38">
        <f t="shared" si="7"/>
        <v>4571529</v>
      </c>
      <c r="L234" s="62">
        <v>7800</v>
      </c>
      <c r="M234" s="62">
        <v>4563729</v>
      </c>
    </row>
    <row r="235" spans="1:13" ht="15">
      <c r="A235" s="69" t="s">
        <v>1565</v>
      </c>
      <c r="B235" s="181" t="s">
        <v>1960</v>
      </c>
      <c r="C235" s="62">
        <v>3398305</v>
      </c>
      <c r="D235" s="38">
        <f t="shared" si="6"/>
        <v>7740009</v>
      </c>
      <c r="E235" s="62">
        <v>588023</v>
      </c>
      <c r="F235" s="62">
        <v>7151986</v>
      </c>
      <c r="H235" s="69" t="s">
        <v>1568</v>
      </c>
      <c r="I235" s="181" t="s">
        <v>1961</v>
      </c>
      <c r="J235" s="62">
        <v>843900</v>
      </c>
      <c r="K235" s="38">
        <f t="shared" si="7"/>
        <v>11901035</v>
      </c>
      <c r="L235" s="62">
        <v>3539220</v>
      </c>
      <c r="M235" s="62">
        <v>8361815</v>
      </c>
    </row>
    <row r="236" spans="1:13" ht="15">
      <c r="A236" s="69" t="s">
        <v>1568</v>
      </c>
      <c r="B236" s="181" t="s">
        <v>1961</v>
      </c>
      <c r="C236" s="62">
        <v>15968619</v>
      </c>
      <c r="D236" s="38">
        <f t="shared" si="6"/>
        <v>13423154</v>
      </c>
      <c r="E236" s="62">
        <v>1317738</v>
      </c>
      <c r="F236" s="62">
        <v>12105416</v>
      </c>
      <c r="H236" s="69" t="s">
        <v>1574</v>
      </c>
      <c r="I236" s="181" t="s">
        <v>1963</v>
      </c>
      <c r="J236" s="62">
        <v>40000</v>
      </c>
      <c r="K236" s="38">
        <f t="shared" si="7"/>
        <v>21000</v>
      </c>
      <c r="L236" s="60"/>
      <c r="M236" s="62">
        <v>21000</v>
      </c>
    </row>
    <row r="237" spans="1:13" ht="15">
      <c r="A237" s="69" t="s">
        <v>1571</v>
      </c>
      <c r="B237" s="181" t="s">
        <v>1962</v>
      </c>
      <c r="C237" s="62">
        <v>900500</v>
      </c>
      <c r="D237" s="38">
        <f t="shared" si="6"/>
        <v>967749</v>
      </c>
      <c r="E237" s="60"/>
      <c r="F237" s="62">
        <v>967749</v>
      </c>
      <c r="H237" s="69" t="s">
        <v>1577</v>
      </c>
      <c r="I237" s="181" t="s">
        <v>1964</v>
      </c>
      <c r="J237" s="62">
        <v>23345899</v>
      </c>
      <c r="K237" s="38">
        <f t="shared" si="7"/>
        <v>2009856</v>
      </c>
      <c r="L237" s="60"/>
      <c r="M237" s="62">
        <v>2009856</v>
      </c>
    </row>
    <row r="238" spans="1:13" ht="15">
      <c r="A238" s="69" t="s">
        <v>1574</v>
      </c>
      <c r="B238" s="181" t="s">
        <v>1963</v>
      </c>
      <c r="C238" s="62">
        <v>152200</v>
      </c>
      <c r="D238" s="38">
        <f t="shared" si="6"/>
        <v>394486</v>
      </c>
      <c r="E238" s="60"/>
      <c r="F238" s="62">
        <v>394486</v>
      </c>
      <c r="H238" s="69" t="s">
        <v>1580</v>
      </c>
      <c r="I238" s="181" t="s">
        <v>1965</v>
      </c>
      <c r="J238" s="62">
        <v>10200</v>
      </c>
      <c r="K238" s="38">
        <f t="shared" si="7"/>
        <v>779697</v>
      </c>
      <c r="L238" s="62">
        <v>77650</v>
      </c>
      <c r="M238" s="62">
        <v>702047</v>
      </c>
    </row>
    <row r="239" spans="1:13" ht="15">
      <c r="A239" s="69" t="s">
        <v>1577</v>
      </c>
      <c r="B239" s="181" t="s">
        <v>1964</v>
      </c>
      <c r="C239" s="62">
        <v>165150</v>
      </c>
      <c r="D239" s="38">
        <f t="shared" si="6"/>
        <v>1567508</v>
      </c>
      <c r="E239" s="62">
        <v>20000</v>
      </c>
      <c r="F239" s="62">
        <v>1547508</v>
      </c>
      <c r="H239" s="69" t="s">
        <v>1583</v>
      </c>
      <c r="I239" s="181" t="s">
        <v>1966</v>
      </c>
      <c r="J239" s="62">
        <v>64200</v>
      </c>
      <c r="K239" s="38">
        <f t="shared" si="7"/>
        <v>395210</v>
      </c>
      <c r="L239" s="62">
        <v>20000</v>
      </c>
      <c r="M239" s="62">
        <v>375210</v>
      </c>
    </row>
    <row r="240" spans="1:13" ht="15">
      <c r="A240" s="69" t="s">
        <v>1580</v>
      </c>
      <c r="B240" s="181" t="s">
        <v>1965</v>
      </c>
      <c r="C240" s="62">
        <v>166350</v>
      </c>
      <c r="D240" s="38">
        <f t="shared" si="6"/>
        <v>3894984</v>
      </c>
      <c r="E240" s="62">
        <v>61385</v>
      </c>
      <c r="F240" s="62">
        <v>3833599</v>
      </c>
      <c r="H240" s="69" t="s">
        <v>1586</v>
      </c>
      <c r="I240" s="181" t="s">
        <v>1967</v>
      </c>
      <c r="J240" s="62">
        <v>841821</v>
      </c>
      <c r="K240" s="38">
        <f t="shared" si="7"/>
        <v>769731</v>
      </c>
      <c r="L240" s="60"/>
      <c r="M240" s="62">
        <v>769731</v>
      </c>
    </row>
    <row r="241" spans="1:13" ht="15">
      <c r="A241" s="69" t="s">
        <v>1583</v>
      </c>
      <c r="B241" s="181" t="s">
        <v>1966</v>
      </c>
      <c r="C241" s="62">
        <v>2434973</v>
      </c>
      <c r="D241" s="38">
        <f t="shared" si="6"/>
        <v>2111932</v>
      </c>
      <c r="E241" s="62">
        <v>24385</v>
      </c>
      <c r="F241" s="62">
        <v>2087547</v>
      </c>
      <c r="H241" s="69" t="s">
        <v>1589</v>
      </c>
      <c r="I241" s="181" t="s">
        <v>1820</v>
      </c>
      <c r="J241" s="62">
        <v>6162378</v>
      </c>
      <c r="K241" s="38">
        <f t="shared" si="7"/>
        <v>27384648</v>
      </c>
      <c r="L241" s="62">
        <v>509000</v>
      </c>
      <c r="M241" s="62">
        <v>26875648</v>
      </c>
    </row>
    <row r="242" spans="1:13" ht="15">
      <c r="A242" s="69" t="s">
        <v>1586</v>
      </c>
      <c r="B242" s="181" t="s">
        <v>1967</v>
      </c>
      <c r="C242" s="62">
        <v>181500</v>
      </c>
      <c r="D242" s="38">
        <f t="shared" si="6"/>
        <v>636473</v>
      </c>
      <c r="E242" s="60"/>
      <c r="F242" s="62">
        <v>636473</v>
      </c>
      <c r="H242" s="69" t="s">
        <v>1591</v>
      </c>
      <c r="I242" s="181" t="s">
        <v>1968</v>
      </c>
      <c r="J242" s="60"/>
      <c r="K242" s="38">
        <f t="shared" si="7"/>
        <v>201848</v>
      </c>
      <c r="L242" s="60"/>
      <c r="M242" s="62">
        <v>201848</v>
      </c>
    </row>
    <row r="243" spans="1:13" ht="15">
      <c r="A243" s="69" t="s">
        <v>1589</v>
      </c>
      <c r="B243" s="181" t="s">
        <v>1820</v>
      </c>
      <c r="C243" s="62">
        <v>4153450</v>
      </c>
      <c r="D243" s="38">
        <f t="shared" si="6"/>
        <v>18552167</v>
      </c>
      <c r="E243" s="62">
        <v>1205321</v>
      </c>
      <c r="F243" s="62">
        <v>17346846</v>
      </c>
      <c r="H243" s="69" t="s">
        <v>1594</v>
      </c>
      <c r="I243" s="181" t="s">
        <v>1969</v>
      </c>
      <c r="J243" s="60"/>
      <c r="K243" s="38">
        <f t="shared" si="7"/>
        <v>4004315</v>
      </c>
      <c r="L243" s="60"/>
      <c r="M243" s="62">
        <v>4004315</v>
      </c>
    </row>
    <row r="244" spans="1:13" ht="15">
      <c r="A244" s="69" t="s">
        <v>1591</v>
      </c>
      <c r="B244" s="181" t="s">
        <v>1968</v>
      </c>
      <c r="C244" s="62">
        <v>337203</v>
      </c>
      <c r="D244" s="38">
        <f t="shared" si="6"/>
        <v>1828355</v>
      </c>
      <c r="E244" s="62">
        <v>67700</v>
      </c>
      <c r="F244" s="62">
        <v>1760655</v>
      </c>
      <c r="H244" s="69" t="s">
        <v>1597</v>
      </c>
      <c r="I244" s="181" t="s">
        <v>1970</v>
      </c>
      <c r="J244" s="60"/>
      <c r="K244" s="38">
        <f t="shared" si="7"/>
        <v>407193</v>
      </c>
      <c r="L244" s="60"/>
      <c r="M244" s="62">
        <v>407193</v>
      </c>
    </row>
    <row r="245" spans="1:13" ht="15">
      <c r="A245" s="69" t="s">
        <v>1594</v>
      </c>
      <c r="B245" s="181" t="s">
        <v>1969</v>
      </c>
      <c r="C245" s="62">
        <v>2578275</v>
      </c>
      <c r="D245" s="38">
        <f t="shared" si="6"/>
        <v>14514906</v>
      </c>
      <c r="E245" s="62">
        <v>226881</v>
      </c>
      <c r="F245" s="62">
        <v>14288025</v>
      </c>
      <c r="H245" s="69" t="s">
        <v>1600</v>
      </c>
      <c r="I245" s="181" t="s">
        <v>1971</v>
      </c>
      <c r="J245" s="62">
        <v>1408370</v>
      </c>
      <c r="K245" s="38">
        <f t="shared" si="7"/>
        <v>2935598</v>
      </c>
      <c r="L245" s="60"/>
      <c r="M245" s="62">
        <v>2935598</v>
      </c>
    </row>
    <row r="246" spans="1:13" ht="15">
      <c r="A246" s="69" t="s">
        <v>1597</v>
      </c>
      <c r="B246" s="181" t="s">
        <v>1970</v>
      </c>
      <c r="C246" s="62">
        <v>222035</v>
      </c>
      <c r="D246" s="38">
        <f t="shared" si="6"/>
        <v>1500406</v>
      </c>
      <c r="E246" s="60"/>
      <c r="F246" s="62">
        <v>1500406</v>
      </c>
      <c r="H246" s="69" t="s">
        <v>1603</v>
      </c>
      <c r="I246" s="181" t="s">
        <v>1972</v>
      </c>
      <c r="J246" s="62">
        <v>1064603</v>
      </c>
      <c r="K246" s="38">
        <f t="shared" si="7"/>
        <v>1836118</v>
      </c>
      <c r="L246" s="60"/>
      <c r="M246" s="62">
        <v>1836118</v>
      </c>
    </row>
    <row r="247" spans="1:13" ht="15">
      <c r="A247" s="69" t="s">
        <v>1600</v>
      </c>
      <c r="B247" s="181" t="s">
        <v>1971</v>
      </c>
      <c r="C247" s="62">
        <v>275750</v>
      </c>
      <c r="D247" s="38">
        <f t="shared" si="6"/>
        <v>2787205</v>
      </c>
      <c r="E247" s="62">
        <v>59100</v>
      </c>
      <c r="F247" s="62">
        <v>2728105</v>
      </c>
      <c r="H247" s="69" t="s">
        <v>1606</v>
      </c>
      <c r="I247" s="181" t="s">
        <v>1973</v>
      </c>
      <c r="J247" s="62">
        <v>949022</v>
      </c>
      <c r="K247" s="38">
        <f t="shared" si="7"/>
        <v>5663479</v>
      </c>
      <c r="L247" s="62">
        <v>33200</v>
      </c>
      <c r="M247" s="62">
        <v>5630279</v>
      </c>
    </row>
    <row r="248" spans="1:13" ht="15">
      <c r="A248" s="69" t="s">
        <v>1603</v>
      </c>
      <c r="B248" s="181" t="s">
        <v>1972</v>
      </c>
      <c r="C248" s="62">
        <v>260000</v>
      </c>
      <c r="D248" s="38">
        <f t="shared" si="6"/>
        <v>1456415</v>
      </c>
      <c r="E248" s="60"/>
      <c r="F248" s="62">
        <v>1456415</v>
      </c>
      <c r="H248" s="69" t="s">
        <v>1610</v>
      </c>
      <c r="I248" s="181" t="s">
        <v>1974</v>
      </c>
      <c r="J248" s="62">
        <v>37734350</v>
      </c>
      <c r="K248" s="38">
        <f t="shared" si="7"/>
        <v>11127708</v>
      </c>
      <c r="L248" s="60"/>
      <c r="M248" s="62">
        <v>11127708</v>
      </c>
    </row>
    <row r="249" spans="1:13" ht="15">
      <c r="A249" s="69" t="s">
        <v>1606</v>
      </c>
      <c r="B249" s="181" t="s">
        <v>1973</v>
      </c>
      <c r="C249" s="62">
        <v>12558972</v>
      </c>
      <c r="D249" s="38">
        <f t="shared" si="6"/>
        <v>4830718</v>
      </c>
      <c r="E249" s="62">
        <v>382850</v>
      </c>
      <c r="F249" s="62">
        <v>4447868</v>
      </c>
      <c r="H249" s="69" t="s">
        <v>1613</v>
      </c>
      <c r="I249" s="181" t="s">
        <v>1975</v>
      </c>
      <c r="J249" s="60"/>
      <c r="K249" s="38">
        <f t="shared" si="7"/>
        <v>14701</v>
      </c>
      <c r="L249" s="60"/>
      <c r="M249" s="62">
        <v>14701</v>
      </c>
    </row>
    <row r="250" spans="1:13" ht="15">
      <c r="A250" s="69" t="s">
        <v>1610</v>
      </c>
      <c r="B250" s="181" t="s">
        <v>1974</v>
      </c>
      <c r="C250" s="62">
        <v>10312200</v>
      </c>
      <c r="D250" s="38">
        <f t="shared" si="6"/>
        <v>22941822</v>
      </c>
      <c r="E250" s="62">
        <v>759760</v>
      </c>
      <c r="F250" s="62">
        <v>22182062</v>
      </c>
      <c r="H250" s="69" t="s">
        <v>1616</v>
      </c>
      <c r="I250" s="181" t="s">
        <v>1976</v>
      </c>
      <c r="J250" s="62">
        <v>0</v>
      </c>
      <c r="K250" s="38">
        <f t="shared" si="7"/>
        <v>0</v>
      </c>
      <c r="L250" s="60"/>
      <c r="M250" s="60"/>
    </row>
    <row r="251" spans="1:13" ht="15">
      <c r="A251" s="69" t="s">
        <v>1613</v>
      </c>
      <c r="B251" s="181" t="s">
        <v>1975</v>
      </c>
      <c r="C251" s="62">
        <v>320000</v>
      </c>
      <c r="D251" s="38">
        <f t="shared" si="6"/>
        <v>222014</v>
      </c>
      <c r="E251" s="60"/>
      <c r="F251" s="62">
        <v>222014</v>
      </c>
      <c r="H251" s="69" t="s">
        <v>1619</v>
      </c>
      <c r="I251" s="181" t="s">
        <v>1977</v>
      </c>
      <c r="J251" s="62">
        <v>385000</v>
      </c>
      <c r="K251" s="38">
        <f t="shared" si="7"/>
        <v>15783045</v>
      </c>
      <c r="L251" s="62">
        <v>66785</v>
      </c>
      <c r="M251" s="62">
        <v>15716260</v>
      </c>
    </row>
    <row r="252" spans="1:13" ht="15">
      <c r="A252" s="69" t="s">
        <v>1616</v>
      </c>
      <c r="B252" s="181" t="s">
        <v>1976</v>
      </c>
      <c r="C252" s="62">
        <v>950000</v>
      </c>
      <c r="D252" s="38">
        <f t="shared" si="6"/>
        <v>8639336</v>
      </c>
      <c r="E252" s="60"/>
      <c r="F252" s="62">
        <v>8639336</v>
      </c>
      <c r="H252" s="69" t="s">
        <v>1622</v>
      </c>
      <c r="I252" s="181" t="s">
        <v>1978</v>
      </c>
      <c r="J252" s="62">
        <v>1153246</v>
      </c>
      <c r="K252" s="38">
        <f t="shared" si="7"/>
        <v>23080969</v>
      </c>
      <c r="L252" s="60"/>
      <c r="M252" s="62">
        <v>23080969</v>
      </c>
    </row>
    <row r="253" spans="1:13" ht="15">
      <c r="A253" s="69" t="s">
        <v>1619</v>
      </c>
      <c r="B253" s="181" t="s">
        <v>1977</v>
      </c>
      <c r="C253" s="62">
        <v>15366336</v>
      </c>
      <c r="D253" s="38">
        <f t="shared" si="6"/>
        <v>3768324</v>
      </c>
      <c r="E253" s="62">
        <v>307550</v>
      </c>
      <c r="F253" s="62">
        <v>3460774</v>
      </c>
      <c r="H253" s="69" t="s">
        <v>1625</v>
      </c>
      <c r="I253" s="181" t="s">
        <v>1979</v>
      </c>
      <c r="J253" s="62">
        <v>129777219</v>
      </c>
      <c r="K253" s="38">
        <f t="shared" si="7"/>
        <v>126966895</v>
      </c>
      <c r="L253" s="60"/>
      <c r="M253" s="62">
        <v>126966895</v>
      </c>
    </row>
    <row r="254" spans="1:13" ht="15">
      <c r="A254" s="69" t="s">
        <v>1622</v>
      </c>
      <c r="B254" s="181" t="s">
        <v>1978</v>
      </c>
      <c r="C254" s="62">
        <v>7805000</v>
      </c>
      <c r="D254" s="38">
        <f t="shared" si="6"/>
        <v>38845439</v>
      </c>
      <c r="E254" s="62">
        <v>6018703</v>
      </c>
      <c r="F254" s="62">
        <v>32826736</v>
      </c>
      <c r="H254" s="69" t="s">
        <v>1628</v>
      </c>
      <c r="I254" s="181" t="s">
        <v>1980</v>
      </c>
      <c r="J254" s="62">
        <v>5603805</v>
      </c>
      <c r="K254" s="38">
        <f t="shared" si="7"/>
        <v>20902392</v>
      </c>
      <c r="L254" s="62">
        <v>28800</v>
      </c>
      <c r="M254" s="62">
        <v>20873592</v>
      </c>
    </row>
    <row r="255" spans="1:13" ht="15">
      <c r="A255" s="69" t="s">
        <v>1625</v>
      </c>
      <c r="B255" s="181" t="s">
        <v>1979</v>
      </c>
      <c r="C255" s="62">
        <v>515715314</v>
      </c>
      <c r="D255" s="38">
        <f t="shared" si="6"/>
        <v>157216977</v>
      </c>
      <c r="E255" s="62">
        <v>10008419</v>
      </c>
      <c r="F255" s="62">
        <v>147208558</v>
      </c>
      <c r="H255" s="69" t="s">
        <v>1631</v>
      </c>
      <c r="I255" s="181" t="s">
        <v>1981</v>
      </c>
      <c r="J255" s="62">
        <v>36567500</v>
      </c>
      <c r="K255" s="38">
        <f t="shared" si="7"/>
        <v>25808178</v>
      </c>
      <c r="L255" s="60"/>
      <c r="M255" s="62">
        <v>25808178</v>
      </c>
    </row>
    <row r="256" spans="1:13" ht="15">
      <c r="A256" s="69" t="s">
        <v>1628</v>
      </c>
      <c r="B256" s="181" t="s">
        <v>1980</v>
      </c>
      <c r="C256" s="62">
        <v>3390200</v>
      </c>
      <c r="D256" s="38">
        <f t="shared" si="6"/>
        <v>5333780</v>
      </c>
      <c r="E256" s="62">
        <v>19000</v>
      </c>
      <c r="F256" s="62">
        <v>5314780</v>
      </c>
      <c r="H256" s="69" t="s">
        <v>1634</v>
      </c>
      <c r="I256" s="181" t="s">
        <v>1982</v>
      </c>
      <c r="J256" s="62">
        <v>623500</v>
      </c>
      <c r="K256" s="38">
        <f t="shared" si="7"/>
        <v>44057214</v>
      </c>
      <c r="L256" s="60"/>
      <c r="M256" s="62">
        <v>44057214</v>
      </c>
    </row>
    <row r="257" spans="1:13" ht="15">
      <c r="A257" s="69" t="s">
        <v>1631</v>
      </c>
      <c r="B257" s="181" t="s">
        <v>1981</v>
      </c>
      <c r="C257" s="62">
        <v>86065115</v>
      </c>
      <c r="D257" s="38">
        <f t="shared" si="6"/>
        <v>10146577</v>
      </c>
      <c r="E257" s="62">
        <v>23500</v>
      </c>
      <c r="F257" s="62">
        <v>10123077</v>
      </c>
      <c r="H257" s="69" t="s">
        <v>1637</v>
      </c>
      <c r="I257" s="181" t="s">
        <v>1983</v>
      </c>
      <c r="J257" s="62">
        <v>211580</v>
      </c>
      <c r="K257" s="38">
        <f t="shared" si="7"/>
        <v>8592590</v>
      </c>
      <c r="L257" s="60"/>
      <c r="M257" s="62">
        <v>8592590</v>
      </c>
    </row>
    <row r="258" spans="1:13" ht="15">
      <c r="A258" s="69" t="s">
        <v>1634</v>
      </c>
      <c r="B258" s="181" t="s">
        <v>1982</v>
      </c>
      <c r="C258" s="62">
        <v>819005</v>
      </c>
      <c r="D258" s="38">
        <f t="shared" si="6"/>
        <v>8509376</v>
      </c>
      <c r="E258" s="62">
        <v>2920050</v>
      </c>
      <c r="F258" s="62">
        <v>5589326</v>
      </c>
      <c r="H258" s="69" t="s">
        <v>1640</v>
      </c>
      <c r="I258" s="181" t="s">
        <v>1984</v>
      </c>
      <c r="J258" s="60"/>
      <c r="K258" s="38">
        <f t="shared" si="7"/>
        <v>7805335</v>
      </c>
      <c r="L258" s="60"/>
      <c r="M258" s="62">
        <v>7805335</v>
      </c>
    </row>
    <row r="259" spans="1:13" ht="15">
      <c r="A259" s="69" t="s">
        <v>1637</v>
      </c>
      <c r="B259" s="181" t="s">
        <v>1983</v>
      </c>
      <c r="C259" s="62">
        <v>8193420</v>
      </c>
      <c r="D259" s="38">
        <f t="shared" si="6"/>
        <v>9580004</v>
      </c>
      <c r="E259" s="62">
        <v>3000</v>
      </c>
      <c r="F259" s="62">
        <v>9577004</v>
      </c>
      <c r="H259" s="69" t="s">
        <v>1643</v>
      </c>
      <c r="I259" s="181" t="s">
        <v>1985</v>
      </c>
      <c r="J259" s="62">
        <v>10257610</v>
      </c>
      <c r="K259" s="38">
        <f t="shared" si="7"/>
        <v>5459230</v>
      </c>
      <c r="L259" s="62">
        <v>141100</v>
      </c>
      <c r="M259" s="62">
        <v>5318130</v>
      </c>
    </row>
    <row r="260" spans="1:13" ht="15">
      <c r="A260" s="69" t="s">
        <v>1640</v>
      </c>
      <c r="B260" s="181" t="s">
        <v>1984</v>
      </c>
      <c r="C260" s="62">
        <v>655269</v>
      </c>
      <c r="D260" s="38">
        <f t="shared" si="6"/>
        <v>12494646</v>
      </c>
      <c r="E260" s="62">
        <v>319550</v>
      </c>
      <c r="F260" s="62">
        <v>12175096</v>
      </c>
      <c r="H260" s="69" t="s">
        <v>1647</v>
      </c>
      <c r="I260" s="181" t="s">
        <v>1986</v>
      </c>
      <c r="J260" s="62">
        <v>1655553</v>
      </c>
      <c r="K260" s="38">
        <f t="shared" si="7"/>
        <v>5791623</v>
      </c>
      <c r="L260" s="62">
        <v>2245820</v>
      </c>
      <c r="M260" s="62">
        <v>3545803</v>
      </c>
    </row>
    <row r="261" spans="1:13" ht="15">
      <c r="A261" s="69" t="s">
        <v>1643</v>
      </c>
      <c r="B261" s="181" t="s">
        <v>1985</v>
      </c>
      <c r="C261" s="62">
        <v>36457200</v>
      </c>
      <c r="D261" s="38">
        <f t="shared" si="6"/>
        <v>10729248</v>
      </c>
      <c r="E261" s="62">
        <v>48900</v>
      </c>
      <c r="F261" s="62">
        <v>10680348</v>
      </c>
      <c r="H261" s="69" t="s">
        <v>1650</v>
      </c>
      <c r="I261" s="181" t="s">
        <v>1987</v>
      </c>
      <c r="J261" s="62">
        <v>361229</v>
      </c>
      <c r="K261" s="38">
        <f t="shared" si="7"/>
        <v>317246</v>
      </c>
      <c r="L261" s="62">
        <v>146701</v>
      </c>
      <c r="M261" s="62">
        <v>170545</v>
      </c>
    </row>
    <row r="262" spans="1:13" ht="15">
      <c r="A262" s="69" t="s">
        <v>1647</v>
      </c>
      <c r="B262" s="181" t="s">
        <v>1986</v>
      </c>
      <c r="C262" s="62">
        <v>1775501</v>
      </c>
      <c r="D262" s="38">
        <f t="shared" si="6"/>
        <v>3080239</v>
      </c>
      <c r="E262" s="62">
        <v>147960</v>
      </c>
      <c r="F262" s="62">
        <v>2932279</v>
      </c>
      <c r="H262" s="69" t="s">
        <v>1653</v>
      </c>
      <c r="I262" s="181" t="s">
        <v>1988</v>
      </c>
      <c r="J262" s="62">
        <v>334141</v>
      </c>
      <c r="K262" s="38">
        <f t="shared" si="7"/>
        <v>272350</v>
      </c>
      <c r="L262" s="62">
        <v>3350</v>
      </c>
      <c r="M262" s="62">
        <v>269000</v>
      </c>
    </row>
    <row r="263" spans="1:13" ht="15">
      <c r="A263" s="69" t="s">
        <v>1650</v>
      </c>
      <c r="B263" s="181" t="s">
        <v>1987</v>
      </c>
      <c r="C263" s="62">
        <v>6001</v>
      </c>
      <c r="D263" s="38">
        <f aca="true" t="shared" si="8" ref="D263:D326">E263+F263</f>
        <v>2849139</v>
      </c>
      <c r="E263" s="62">
        <v>1120591</v>
      </c>
      <c r="F263" s="62">
        <v>1728548</v>
      </c>
      <c r="H263" s="69" t="s">
        <v>1656</v>
      </c>
      <c r="I263" s="181" t="s">
        <v>1989</v>
      </c>
      <c r="J263" s="60"/>
      <c r="K263" s="38">
        <f aca="true" t="shared" si="9" ref="K263:K326">L263+M263</f>
        <v>38524</v>
      </c>
      <c r="L263" s="60"/>
      <c r="M263" s="62">
        <v>38524</v>
      </c>
    </row>
    <row r="264" spans="1:13" ht="15">
      <c r="A264" s="69" t="s">
        <v>1653</v>
      </c>
      <c r="B264" s="181" t="s">
        <v>1988</v>
      </c>
      <c r="C264" s="60"/>
      <c r="D264" s="38">
        <f t="shared" si="8"/>
        <v>427383</v>
      </c>
      <c r="E264" s="62">
        <v>5375</v>
      </c>
      <c r="F264" s="62">
        <v>422008</v>
      </c>
      <c r="H264" s="69" t="s">
        <v>1659</v>
      </c>
      <c r="I264" s="181" t="s">
        <v>1990</v>
      </c>
      <c r="J264" s="62">
        <v>10000</v>
      </c>
      <c r="K264" s="38">
        <f t="shared" si="9"/>
        <v>1010887</v>
      </c>
      <c r="L264" s="60"/>
      <c r="M264" s="62">
        <v>1010887</v>
      </c>
    </row>
    <row r="265" spans="1:13" ht="15">
      <c r="A265" s="69" t="s">
        <v>1656</v>
      </c>
      <c r="B265" s="181" t="s">
        <v>1989</v>
      </c>
      <c r="C265" s="62">
        <v>507901</v>
      </c>
      <c r="D265" s="38">
        <f t="shared" si="8"/>
        <v>811080</v>
      </c>
      <c r="E265" s="62">
        <v>413875</v>
      </c>
      <c r="F265" s="62">
        <v>397205</v>
      </c>
      <c r="H265" s="69" t="s">
        <v>1662</v>
      </c>
      <c r="I265" s="181" t="s">
        <v>1991</v>
      </c>
      <c r="J265" s="62">
        <v>6685357</v>
      </c>
      <c r="K265" s="38">
        <f t="shared" si="9"/>
        <v>4334835</v>
      </c>
      <c r="L265" s="62">
        <v>11000</v>
      </c>
      <c r="M265" s="62">
        <v>4323835</v>
      </c>
    </row>
    <row r="266" spans="1:13" ht="15">
      <c r="A266" s="69" t="s">
        <v>1659</v>
      </c>
      <c r="B266" s="181" t="s">
        <v>1990</v>
      </c>
      <c r="C266" s="62">
        <v>8666900</v>
      </c>
      <c r="D266" s="38">
        <f t="shared" si="8"/>
        <v>2260145</v>
      </c>
      <c r="E266" s="62">
        <v>398802</v>
      </c>
      <c r="F266" s="62">
        <v>1861343</v>
      </c>
      <c r="H266" s="69" t="s">
        <v>1665</v>
      </c>
      <c r="I266" s="181" t="s">
        <v>1992</v>
      </c>
      <c r="J266" s="62">
        <v>1105467</v>
      </c>
      <c r="K266" s="38">
        <f t="shared" si="9"/>
        <v>1909660</v>
      </c>
      <c r="L266" s="62">
        <v>55000</v>
      </c>
      <c r="M266" s="62">
        <v>1854660</v>
      </c>
    </row>
    <row r="267" spans="1:13" ht="15">
      <c r="A267" s="69" t="s">
        <v>1662</v>
      </c>
      <c r="B267" s="181" t="s">
        <v>1991</v>
      </c>
      <c r="C267" s="62">
        <v>507400</v>
      </c>
      <c r="D267" s="38">
        <f t="shared" si="8"/>
        <v>7986631</v>
      </c>
      <c r="E267" s="62">
        <v>1088530</v>
      </c>
      <c r="F267" s="62">
        <v>6898101</v>
      </c>
      <c r="H267" s="69" t="s">
        <v>1668</v>
      </c>
      <c r="I267" s="181" t="s">
        <v>1993</v>
      </c>
      <c r="J267" s="62">
        <v>52003</v>
      </c>
      <c r="K267" s="38">
        <f t="shared" si="9"/>
        <v>295480</v>
      </c>
      <c r="L267" s="60"/>
      <c r="M267" s="62">
        <v>295480</v>
      </c>
    </row>
    <row r="268" spans="1:13" ht="15">
      <c r="A268" s="69" t="s">
        <v>1665</v>
      </c>
      <c r="B268" s="181" t="s">
        <v>1992</v>
      </c>
      <c r="C268" s="62">
        <v>1538383</v>
      </c>
      <c r="D268" s="38">
        <f t="shared" si="8"/>
        <v>4493234</v>
      </c>
      <c r="E268" s="62">
        <v>954931</v>
      </c>
      <c r="F268" s="62">
        <v>3538303</v>
      </c>
      <c r="H268" s="69" t="s">
        <v>1671</v>
      </c>
      <c r="I268" s="181" t="s">
        <v>1994</v>
      </c>
      <c r="J268" s="60"/>
      <c r="K268" s="38">
        <f t="shared" si="9"/>
        <v>2521609</v>
      </c>
      <c r="L268" s="60"/>
      <c r="M268" s="62">
        <v>2521609</v>
      </c>
    </row>
    <row r="269" spans="1:13" ht="15">
      <c r="A269" s="69" t="s">
        <v>1668</v>
      </c>
      <c r="B269" s="181" t="s">
        <v>1993</v>
      </c>
      <c r="C269" s="62">
        <v>47004</v>
      </c>
      <c r="D269" s="38">
        <f t="shared" si="8"/>
        <v>1283752</v>
      </c>
      <c r="E269" s="62">
        <v>208201</v>
      </c>
      <c r="F269" s="62">
        <v>1075551</v>
      </c>
      <c r="H269" s="69" t="s">
        <v>1674</v>
      </c>
      <c r="I269" s="181" t="s">
        <v>1956</v>
      </c>
      <c r="J269" s="62">
        <v>582398</v>
      </c>
      <c r="K269" s="38">
        <f t="shared" si="9"/>
        <v>1375547</v>
      </c>
      <c r="L269" s="60"/>
      <c r="M269" s="62">
        <v>1375547</v>
      </c>
    </row>
    <row r="270" spans="1:13" ht="15">
      <c r="A270" s="69" t="s">
        <v>1671</v>
      </c>
      <c r="B270" s="181" t="s">
        <v>1994</v>
      </c>
      <c r="C270" s="62">
        <v>198300</v>
      </c>
      <c r="D270" s="38">
        <f t="shared" si="8"/>
        <v>2589946</v>
      </c>
      <c r="E270" s="62">
        <v>304100</v>
      </c>
      <c r="F270" s="62">
        <v>2285846</v>
      </c>
      <c r="H270" s="69" t="s">
        <v>1676</v>
      </c>
      <c r="I270" s="181" t="s">
        <v>1995</v>
      </c>
      <c r="J270" s="60"/>
      <c r="K270" s="38">
        <f t="shared" si="9"/>
        <v>24200</v>
      </c>
      <c r="L270" s="60"/>
      <c r="M270" s="62">
        <v>24200</v>
      </c>
    </row>
    <row r="271" spans="1:13" ht="15">
      <c r="A271" s="69" t="s">
        <v>1674</v>
      </c>
      <c r="B271" s="181" t="s">
        <v>1956</v>
      </c>
      <c r="C271" s="62">
        <v>578400</v>
      </c>
      <c r="D271" s="38">
        <f t="shared" si="8"/>
        <v>3459993</v>
      </c>
      <c r="E271" s="62">
        <v>1764130</v>
      </c>
      <c r="F271" s="62">
        <v>1695863</v>
      </c>
      <c r="H271" s="69" t="s">
        <v>1679</v>
      </c>
      <c r="I271" s="181" t="s">
        <v>1996</v>
      </c>
      <c r="J271" s="62">
        <v>28977</v>
      </c>
      <c r="K271" s="38">
        <f t="shared" si="9"/>
        <v>21950</v>
      </c>
      <c r="L271" s="60"/>
      <c r="M271" s="62">
        <v>21950</v>
      </c>
    </row>
    <row r="272" spans="1:13" ht="15">
      <c r="A272" s="69" t="s">
        <v>1676</v>
      </c>
      <c r="B272" s="181" t="s">
        <v>1995</v>
      </c>
      <c r="C272" s="62">
        <v>7935760</v>
      </c>
      <c r="D272" s="38">
        <f t="shared" si="8"/>
        <v>803418</v>
      </c>
      <c r="E272" s="62">
        <v>159300</v>
      </c>
      <c r="F272" s="62">
        <v>644118</v>
      </c>
      <c r="H272" s="69" t="s">
        <v>1682</v>
      </c>
      <c r="I272" s="181" t="s">
        <v>1997</v>
      </c>
      <c r="J272" s="60"/>
      <c r="K272" s="38">
        <f t="shared" si="9"/>
        <v>114196</v>
      </c>
      <c r="L272" s="62">
        <v>8300</v>
      </c>
      <c r="M272" s="62">
        <v>105896</v>
      </c>
    </row>
    <row r="273" spans="1:13" ht="15">
      <c r="A273" s="69" t="s">
        <v>1679</v>
      </c>
      <c r="B273" s="181" t="s">
        <v>1996</v>
      </c>
      <c r="C273" s="60"/>
      <c r="D273" s="38">
        <f t="shared" si="8"/>
        <v>443805</v>
      </c>
      <c r="E273" s="62">
        <v>85655</v>
      </c>
      <c r="F273" s="62">
        <v>358150</v>
      </c>
      <c r="H273" s="69" t="s">
        <v>1685</v>
      </c>
      <c r="I273" s="181" t="s">
        <v>1998</v>
      </c>
      <c r="J273" s="62">
        <v>1</v>
      </c>
      <c r="K273" s="38">
        <f t="shared" si="9"/>
        <v>659010</v>
      </c>
      <c r="L273" s="60"/>
      <c r="M273" s="62">
        <v>659010</v>
      </c>
    </row>
    <row r="274" spans="1:13" ht="15">
      <c r="A274" s="69" t="s">
        <v>1682</v>
      </c>
      <c r="B274" s="181" t="s">
        <v>1997</v>
      </c>
      <c r="C274" s="60"/>
      <c r="D274" s="38">
        <f t="shared" si="8"/>
        <v>303886</v>
      </c>
      <c r="E274" s="62">
        <v>63331</v>
      </c>
      <c r="F274" s="62">
        <v>240555</v>
      </c>
      <c r="H274" s="69" t="s">
        <v>1688</v>
      </c>
      <c r="I274" s="181" t="s">
        <v>1999</v>
      </c>
      <c r="J274" s="62">
        <v>166572</v>
      </c>
      <c r="K274" s="38">
        <f t="shared" si="9"/>
        <v>4576272</v>
      </c>
      <c r="L274" s="62">
        <v>139671</v>
      </c>
      <c r="M274" s="62">
        <v>4436601</v>
      </c>
    </row>
    <row r="275" spans="1:13" ht="15">
      <c r="A275" s="69" t="s">
        <v>1685</v>
      </c>
      <c r="B275" s="181" t="s">
        <v>1998</v>
      </c>
      <c r="C275" s="60"/>
      <c r="D275" s="38">
        <f t="shared" si="8"/>
        <v>1145615</v>
      </c>
      <c r="E275" s="60"/>
      <c r="F275" s="62">
        <v>1145615</v>
      </c>
      <c r="H275" s="69" t="s">
        <v>1691</v>
      </c>
      <c r="I275" s="181" t="s">
        <v>2000</v>
      </c>
      <c r="J275" s="62">
        <v>1048150</v>
      </c>
      <c r="K275" s="38">
        <f t="shared" si="9"/>
        <v>168100</v>
      </c>
      <c r="L275" s="62">
        <v>30000</v>
      </c>
      <c r="M275" s="62">
        <v>138100</v>
      </c>
    </row>
    <row r="276" spans="1:13" ht="15">
      <c r="A276" s="69" t="s">
        <v>1688</v>
      </c>
      <c r="B276" s="181" t="s">
        <v>1999</v>
      </c>
      <c r="C276" s="62">
        <v>426400</v>
      </c>
      <c r="D276" s="38">
        <f t="shared" si="8"/>
        <v>2847511</v>
      </c>
      <c r="E276" s="62">
        <v>667669</v>
      </c>
      <c r="F276" s="62">
        <v>2179842</v>
      </c>
      <c r="H276" s="69" t="s">
        <v>1694</v>
      </c>
      <c r="I276" s="181" t="s">
        <v>2001</v>
      </c>
      <c r="J276" s="62">
        <v>304678</v>
      </c>
      <c r="K276" s="38">
        <f t="shared" si="9"/>
        <v>523466</v>
      </c>
      <c r="L276" s="60"/>
      <c r="M276" s="62">
        <v>523466</v>
      </c>
    </row>
    <row r="277" spans="1:13" ht="15">
      <c r="A277" s="69" t="s">
        <v>1691</v>
      </c>
      <c r="B277" s="181" t="s">
        <v>2000</v>
      </c>
      <c r="C277" s="62">
        <v>2676900</v>
      </c>
      <c r="D277" s="38">
        <f t="shared" si="8"/>
        <v>2203662</v>
      </c>
      <c r="E277" s="62">
        <v>314500</v>
      </c>
      <c r="F277" s="62">
        <v>1889162</v>
      </c>
      <c r="H277" s="69" t="s">
        <v>1697</v>
      </c>
      <c r="I277" s="181" t="s">
        <v>2002</v>
      </c>
      <c r="J277" s="62">
        <v>32597</v>
      </c>
      <c r="K277" s="38">
        <f t="shared" si="9"/>
        <v>331621</v>
      </c>
      <c r="L277" s="60"/>
      <c r="M277" s="62">
        <v>331621</v>
      </c>
    </row>
    <row r="278" spans="1:13" ht="15">
      <c r="A278" s="69" t="s">
        <v>1694</v>
      </c>
      <c r="B278" s="181" t="s">
        <v>2001</v>
      </c>
      <c r="C278" s="62">
        <v>1218000</v>
      </c>
      <c r="D278" s="38">
        <f t="shared" si="8"/>
        <v>5188437</v>
      </c>
      <c r="E278" s="62">
        <v>1014580</v>
      </c>
      <c r="F278" s="62">
        <v>4173857</v>
      </c>
      <c r="H278" s="69" t="s">
        <v>1700</v>
      </c>
      <c r="I278" s="181" t="s">
        <v>2003</v>
      </c>
      <c r="J278" s="62">
        <v>322670</v>
      </c>
      <c r="K278" s="38">
        <f t="shared" si="9"/>
        <v>1897958</v>
      </c>
      <c r="L278" s="60"/>
      <c r="M278" s="62">
        <v>1897958</v>
      </c>
    </row>
    <row r="279" spans="1:13" ht="15">
      <c r="A279" s="69" t="s">
        <v>1697</v>
      </c>
      <c r="B279" s="181" t="s">
        <v>2002</v>
      </c>
      <c r="C279" s="60"/>
      <c r="D279" s="38">
        <f t="shared" si="8"/>
        <v>316732</v>
      </c>
      <c r="E279" s="62">
        <v>9940</v>
      </c>
      <c r="F279" s="62">
        <v>306792</v>
      </c>
      <c r="H279" s="69" t="s">
        <v>1703</v>
      </c>
      <c r="I279" s="181" t="s">
        <v>2004</v>
      </c>
      <c r="J279" s="60"/>
      <c r="K279" s="38">
        <f t="shared" si="9"/>
        <v>47450</v>
      </c>
      <c r="L279" s="62">
        <v>41450</v>
      </c>
      <c r="M279" s="62">
        <v>6000</v>
      </c>
    </row>
    <row r="280" spans="1:13" ht="15">
      <c r="A280" s="69" t="s">
        <v>1700</v>
      </c>
      <c r="B280" s="181" t="s">
        <v>2003</v>
      </c>
      <c r="C280" s="62">
        <v>282100</v>
      </c>
      <c r="D280" s="38">
        <f t="shared" si="8"/>
        <v>3748450</v>
      </c>
      <c r="E280" s="62">
        <v>1047866</v>
      </c>
      <c r="F280" s="62">
        <v>2700584</v>
      </c>
      <c r="H280" s="69" t="s">
        <v>1706</v>
      </c>
      <c r="I280" s="181" t="s">
        <v>2005</v>
      </c>
      <c r="J280" s="62">
        <v>4188256</v>
      </c>
      <c r="K280" s="38">
        <f t="shared" si="9"/>
        <v>19930066</v>
      </c>
      <c r="L280" s="62">
        <v>700000</v>
      </c>
      <c r="M280" s="62">
        <v>19230066</v>
      </c>
    </row>
    <row r="281" spans="1:13" ht="15">
      <c r="A281" s="69" t="s">
        <v>1703</v>
      </c>
      <c r="B281" s="181" t="s">
        <v>2004</v>
      </c>
      <c r="C281" s="60"/>
      <c r="D281" s="38">
        <f t="shared" si="8"/>
        <v>326023</v>
      </c>
      <c r="E281" s="62">
        <v>16725</v>
      </c>
      <c r="F281" s="62">
        <v>309298</v>
      </c>
      <c r="H281" s="69" t="s">
        <v>1709</v>
      </c>
      <c r="I281" s="181" t="s">
        <v>2006</v>
      </c>
      <c r="J281" s="62">
        <v>1788075</v>
      </c>
      <c r="K281" s="38">
        <f t="shared" si="9"/>
        <v>8909871</v>
      </c>
      <c r="L281" s="62">
        <v>264800</v>
      </c>
      <c r="M281" s="62">
        <v>8645071</v>
      </c>
    </row>
    <row r="282" spans="1:13" ht="15">
      <c r="A282" s="69" t="s">
        <v>1706</v>
      </c>
      <c r="B282" s="181" t="s">
        <v>2005</v>
      </c>
      <c r="C282" s="62">
        <v>32552258</v>
      </c>
      <c r="D282" s="38">
        <f t="shared" si="8"/>
        <v>17631382</v>
      </c>
      <c r="E282" s="62">
        <v>2310213</v>
      </c>
      <c r="F282" s="62">
        <v>15321169</v>
      </c>
      <c r="H282" s="69" t="s">
        <v>1712</v>
      </c>
      <c r="I282" s="181" t="s">
        <v>2007</v>
      </c>
      <c r="J282" s="60"/>
      <c r="K282" s="38">
        <f t="shared" si="9"/>
        <v>137051</v>
      </c>
      <c r="L282" s="60"/>
      <c r="M282" s="62">
        <v>137051</v>
      </c>
    </row>
    <row r="283" spans="1:13" ht="15">
      <c r="A283" s="69" t="s">
        <v>1709</v>
      </c>
      <c r="B283" s="181" t="s">
        <v>2006</v>
      </c>
      <c r="C283" s="62">
        <v>18311667</v>
      </c>
      <c r="D283" s="38">
        <f t="shared" si="8"/>
        <v>11808436</v>
      </c>
      <c r="E283" s="62">
        <v>1622940</v>
      </c>
      <c r="F283" s="62">
        <v>10185496</v>
      </c>
      <c r="H283" s="69" t="s">
        <v>1715</v>
      </c>
      <c r="I283" s="181" t="s">
        <v>2008</v>
      </c>
      <c r="J283" s="62">
        <v>762145</v>
      </c>
      <c r="K283" s="38">
        <f t="shared" si="9"/>
        <v>1464455</v>
      </c>
      <c r="L283" s="60"/>
      <c r="M283" s="62">
        <v>1464455</v>
      </c>
    </row>
    <row r="284" spans="1:13" ht="15">
      <c r="A284" s="69" t="s">
        <v>1712</v>
      </c>
      <c r="B284" s="181" t="s">
        <v>2007</v>
      </c>
      <c r="C284" s="62">
        <v>618740</v>
      </c>
      <c r="D284" s="38">
        <f t="shared" si="8"/>
        <v>360614</v>
      </c>
      <c r="E284" s="62">
        <v>176301</v>
      </c>
      <c r="F284" s="62">
        <v>184313</v>
      </c>
      <c r="H284" s="69" t="s">
        <v>1718</v>
      </c>
      <c r="I284" s="181" t="s">
        <v>2009</v>
      </c>
      <c r="J284" s="62">
        <v>218925</v>
      </c>
      <c r="K284" s="38">
        <f t="shared" si="9"/>
        <v>3697056</v>
      </c>
      <c r="L284" s="62">
        <v>141750</v>
      </c>
      <c r="M284" s="62">
        <v>3555306</v>
      </c>
    </row>
    <row r="285" spans="1:13" ht="15">
      <c r="A285" s="69" t="s">
        <v>1715</v>
      </c>
      <c r="B285" s="181" t="s">
        <v>2008</v>
      </c>
      <c r="C285" s="62">
        <v>991241</v>
      </c>
      <c r="D285" s="38">
        <f t="shared" si="8"/>
        <v>6371604</v>
      </c>
      <c r="E285" s="62">
        <v>1683343</v>
      </c>
      <c r="F285" s="62">
        <v>4688261</v>
      </c>
      <c r="H285" s="69" t="s">
        <v>1721</v>
      </c>
      <c r="I285" s="181" t="s">
        <v>2010</v>
      </c>
      <c r="J285" s="62">
        <v>177597</v>
      </c>
      <c r="K285" s="38">
        <f t="shared" si="9"/>
        <v>381010</v>
      </c>
      <c r="L285" s="60"/>
      <c r="M285" s="62">
        <v>381010</v>
      </c>
    </row>
    <row r="286" spans="1:13" ht="15">
      <c r="A286" s="69" t="s">
        <v>1718</v>
      </c>
      <c r="B286" s="181" t="s">
        <v>2009</v>
      </c>
      <c r="C286" s="62">
        <v>429453</v>
      </c>
      <c r="D286" s="38">
        <f t="shared" si="8"/>
        <v>2521834</v>
      </c>
      <c r="E286" s="62">
        <v>428243</v>
      </c>
      <c r="F286" s="62">
        <v>2093591</v>
      </c>
      <c r="H286" s="69" t="s">
        <v>1</v>
      </c>
      <c r="I286" s="181" t="s">
        <v>2011</v>
      </c>
      <c r="J286" s="62">
        <v>25935911</v>
      </c>
      <c r="K286" s="38">
        <f t="shared" si="9"/>
        <v>9502178</v>
      </c>
      <c r="L286" s="62">
        <v>25600</v>
      </c>
      <c r="M286" s="62">
        <v>9476578</v>
      </c>
    </row>
    <row r="287" spans="1:13" ht="15">
      <c r="A287" s="69" t="s">
        <v>1721</v>
      </c>
      <c r="B287" s="181" t="s">
        <v>2010</v>
      </c>
      <c r="C287" s="62">
        <v>126001</v>
      </c>
      <c r="D287" s="38">
        <f t="shared" si="8"/>
        <v>1658188</v>
      </c>
      <c r="E287" s="60"/>
      <c r="F287" s="62">
        <v>1658188</v>
      </c>
      <c r="H287" s="69" t="s">
        <v>10</v>
      </c>
      <c r="I287" s="181" t="s">
        <v>2012</v>
      </c>
      <c r="J287" s="62">
        <v>27360413</v>
      </c>
      <c r="K287" s="38">
        <f t="shared" si="9"/>
        <v>59957070</v>
      </c>
      <c r="L287" s="60"/>
      <c r="M287" s="62">
        <v>59957070</v>
      </c>
    </row>
    <row r="288" spans="1:13" ht="15">
      <c r="A288" s="69" t="s">
        <v>1</v>
      </c>
      <c r="B288" s="181" t="s">
        <v>2011</v>
      </c>
      <c r="C288" s="62">
        <v>625910</v>
      </c>
      <c r="D288" s="38">
        <f t="shared" si="8"/>
        <v>10443547</v>
      </c>
      <c r="E288" s="62">
        <v>355371</v>
      </c>
      <c r="F288" s="62">
        <v>10088176</v>
      </c>
      <c r="H288" s="69" t="s">
        <v>13</v>
      </c>
      <c r="I288" s="181" t="s">
        <v>1745</v>
      </c>
      <c r="J288" s="62">
        <v>64746328</v>
      </c>
      <c r="K288" s="38">
        <f t="shared" si="9"/>
        <v>47510538</v>
      </c>
      <c r="L288" s="62">
        <v>682388</v>
      </c>
      <c r="M288" s="62">
        <v>46828150</v>
      </c>
    </row>
    <row r="289" spans="1:13" ht="15">
      <c r="A289" s="69" t="s">
        <v>10</v>
      </c>
      <c r="B289" s="181" t="s">
        <v>2012</v>
      </c>
      <c r="C289" s="62">
        <v>13942980</v>
      </c>
      <c r="D289" s="38">
        <f t="shared" si="8"/>
        <v>14039630</v>
      </c>
      <c r="E289" s="62">
        <v>490973</v>
      </c>
      <c r="F289" s="62">
        <v>13548657</v>
      </c>
      <c r="H289" s="69" t="s">
        <v>15</v>
      </c>
      <c r="I289" s="181" t="s">
        <v>2013</v>
      </c>
      <c r="J289" s="60"/>
      <c r="K289" s="38">
        <f t="shared" si="9"/>
        <v>8762900</v>
      </c>
      <c r="L289" s="62">
        <v>7637600</v>
      </c>
      <c r="M289" s="62">
        <v>1125300</v>
      </c>
    </row>
    <row r="290" spans="1:13" ht="15">
      <c r="A290" s="69" t="s">
        <v>13</v>
      </c>
      <c r="B290" s="181" t="s">
        <v>1745</v>
      </c>
      <c r="C290" s="62">
        <v>10564901</v>
      </c>
      <c r="D290" s="38">
        <f t="shared" si="8"/>
        <v>39320255</v>
      </c>
      <c r="E290" s="62">
        <v>2312600</v>
      </c>
      <c r="F290" s="62">
        <v>37007655</v>
      </c>
      <c r="H290" s="69" t="s">
        <v>18</v>
      </c>
      <c r="I290" s="181" t="s">
        <v>2014</v>
      </c>
      <c r="J290" s="62">
        <v>510</v>
      </c>
      <c r="K290" s="38">
        <f t="shared" si="9"/>
        <v>102345</v>
      </c>
      <c r="L290" s="60"/>
      <c r="M290" s="62">
        <v>102345</v>
      </c>
    </row>
    <row r="291" spans="1:13" ht="15">
      <c r="A291" s="69" t="s">
        <v>15</v>
      </c>
      <c r="B291" s="181" t="s">
        <v>2013</v>
      </c>
      <c r="C291" s="62">
        <v>335000</v>
      </c>
      <c r="D291" s="38">
        <f t="shared" si="8"/>
        <v>1421849</v>
      </c>
      <c r="E291" s="62">
        <v>122125</v>
      </c>
      <c r="F291" s="62">
        <v>1299724</v>
      </c>
      <c r="H291" s="69" t="s">
        <v>21</v>
      </c>
      <c r="I291" s="181" t="s">
        <v>1922</v>
      </c>
      <c r="J291" s="62">
        <v>937822</v>
      </c>
      <c r="K291" s="38">
        <f t="shared" si="9"/>
        <v>12894091</v>
      </c>
      <c r="L291" s="60"/>
      <c r="M291" s="62">
        <v>12894091</v>
      </c>
    </row>
    <row r="292" spans="1:13" ht="15">
      <c r="A292" s="69" t="s">
        <v>18</v>
      </c>
      <c r="B292" s="181" t="s">
        <v>2014</v>
      </c>
      <c r="C292" s="62">
        <v>15400</v>
      </c>
      <c r="D292" s="38">
        <f t="shared" si="8"/>
        <v>1455540</v>
      </c>
      <c r="E292" s="62">
        <v>86625</v>
      </c>
      <c r="F292" s="62">
        <v>1368915</v>
      </c>
      <c r="H292" s="69" t="s">
        <v>23</v>
      </c>
      <c r="I292" s="181" t="s">
        <v>1923</v>
      </c>
      <c r="J292" s="62">
        <v>23758103</v>
      </c>
      <c r="K292" s="38">
        <f t="shared" si="9"/>
        <v>51586118</v>
      </c>
      <c r="L292" s="62">
        <v>4721815</v>
      </c>
      <c r="M292" s="62">
        <v>46864303</v>
      </c>
    </row>
    <row r="293" spans="1:13" ht="15">
      <c r="A293" s="69" t="s">
        <v>21</v>
      </c>
      <c r="B293" s="181" t="s">
        <v>1922</v>
      </c>
      <c r="C293" s="62">
        <v>6164456</v>
      </c>
      <c r="D293" s="38">
        <f t="shared" si="8"/>
        <v>16365148</v>
      </c>
      <c r="E293" s="62">
        <v>5336964</v>
      </c>
      <c r="F293" s="62">
        <v>11028184</v>
      </c>
      <c r="H293" s="69" t="s">
        <v>25</v>
      </c>
      <c r="I293" s="181" t="s">
        <v>2015</v>
      </c>
      <c r="J293" s="62">
        <v>33500</v>
      </c>
      <c r="K293" s="38">
        <f t="shared" si="9"/>
        <v>3791714</v>
      </c>
      <c r="L293" s="62">
        <v>2757600</v>
      </c>
      <c r="M293" s="62">
        <v>1034114</v>
      </c>
    </row>
    <row r="294" spans="1:13" ht="15">
      <c r="A294" s="69" t="s">
        <v>23</v>
      </c>
      <c r="B294" s="181" t="s">
        <v>1923</v>
      </c>
      <c r="C294" s="62">
        <v>1830916</v>
      </c>
      <c r="D294" s="38">
        <f t="shared" si="8"/>
        <v>16143075</v>
      </c>
      <c r="E294" s="62">
        <v>1207814</v>
      </c>
      <c r="F294" s="62">
        <v>14935261</v>
      </c>
      <c r="H294" s="69" t="s">
        <v>33</v>
      </c>
      <c r="I294" s="181" t="s">
        <v>2016</v>
      </c>
      <c r="J294" s="62">
        <v>315000</v>
      </c>
      <c r="K294" s="38">
        <f t="shared" si="9"/>
        <v>21520620</v>
      </c>
      <c r="L294" s="60"/>
      <c r="M294" s="62">
        <v>21520620</v>
      </c>
    </row>
    <row r="295" spans="1:13" ht="15">
      <c r="A295" s="69" t="s">
        <v>25</v>
      </c>
      <c r="B295" s="181" t="s">
        <v>2015</v>
      </c>
      <c r="C295" s="62">
        <v>166000</v>
      </c>
      <c r="D295" s="38">
        <f t="shared" si="8"/>
        <v>628399</v>
      </c>
      <c r="E295" s="60"/>
      <c r="F295" s="62">
        <v>628399</v>
      </c>
      <c r="H295" s="69" t="s">
        <v>36</v>
      </c>
      <c r="I295" s="181" t="s">
        <v>2017</v>
      </c>
      <c r="J295" s="62">
        <v>2843768</v>
      </c>
      <c r="K295" s="38">
        <f t="shared" si="9"/>
        <v>8716832</v>
      </c>
      <c r="L295" s="60"/>
      <c r="M295" s="62">
        <v>8716832</v>
      </c>
    </row>
    <row r="296" spans="1:13" ht="15">
      <c r="A296" s="69" t="s">
        <v>33</v>
      </c>
      <c r="B296" s="181" t="s">
        <v>2016</v>
      </c>
      <c r="C296" s="62">
        <v>1113800</v>
      </c>
      <c r="D296" s="38">
        <f t="shared" si="8"/>
        <v>23240374</v>
      </c>
      <c r="E296" s="60"/>
      <c r="F296" s="62">
        <v>23240374</v>
      </c>
      <c r="H296" s="69" t="s">
        <v>38</v>
      </c>
      <c r="I296" s="181" t="s">
        <v>2018</v>
      </c>
      <c r="J296" s="62">
        <v>2847788</v>
      </c>
      <c r="K296" s="38">
        <f t="shared" si="9"/>
        <v>41817743</v>
      </c>
      <c r="L296" s="60"/>
      <c r="M296" s="62">
        <v>41817743</v>
      </c>
    </row>
    <row r="297" spans="1:13" ht="15">
      <c r="A297" s="69" t="s">
        <v>36</v>
      </c>
      <c r="B297" s="181" t="s">
        <v>2017</v>
      </c>
      <c r="C297" s="62">
        <v>8888623</v>
      </c>
      <c r="D297" s="38">
        <f t="shared" si="8"/>
        <v>12113574</v>
      </c>
      <c r="E297" s="62">
        <v>1707551</v>
      </c>
      <c r="F297" s="62">
        <v>10406023</v>
      </c>
      <c r="H297" s="70" t="s">
        <v>31</v>
      </c>
      <c r="I297" s="181" t="s">
        <v>2289</v>
      </c>
      <c r="J297" s="62">
        <v>66592896</v>
      </c>
      <c r="K297" s="38">
        <f t="shared" si="9"/>
        <v>68376444</v>
      </c>
      <c r="L297" s="62">
        <v>653651</v>
      </c>
      <c r="M297" s="62">
        <v>67722793</v>
      </c>
    </row>
    <row r="298" spans="1:13" ht="15">
      <c r="A298" s="69" t="s">
        <v>38</v>
      </c>
      <c r="B298" s="181" t="s">
        <v>2018</v>
      </c>
      <c r="C298" s="62">
        <v>2030169</v>
      </c>
      <c r="D298" s="38">
        <f t="shared" si="8"/>
        <v>12377226</v>
      </c>
      <c r="E298" s="62">
        <v>703312</v>
      </c>
      <c r="F298" s="62">
        <v>11673914</v>
      </c>
      <c r="H298" s="69" t="s">
        <v>42</v>
      </c>
      <c r="I298" s="181" t="s">
        <v>2019</v>
      </c>
      <c r="J298" s="62">
        <v>66990973</v>
      </c>
      <c r="K298" s="38">
        <f t="shared" si="9"/>
        <v>11956387</v>
      </c>
      <c r="L298" s="60"/>
      <c r="M298" s="62">
        <v>11956387</v>
      </c>
    </row>
    <row r="299" spans="1:13" ht="15">
      <c r="A299" s="70" t="s">
        <v>31</v>
      </c>
      <c r="B299" s="181" t="s">
        <v>2289</v>
      </c>
      <c r="C299" s="62">
        <v>39441580</v>
      </c>
      <c r="D299" s="38">
        <f t="shared" si="8"/>
        <v>38578437</v>
      </c>
      <c r="E299" s="62">
        <v>11756809</v>
      </c>
      <c r="F299" s="62">
        <v>26821628</v>
      </c>
      <c r="H299" s="69" t="s">
        <v>45</v>
      </c>
      <c r="I299" s="181" t="s">
        <v>2020</v>
      </c>
      <c r="J299" s="62">
        <v>7943201</v>
      </c>
      <c r="K299" s="38">
        <f t="shared" si="9"/>
        <v>31776802</v>
      </c>
      <c r="L299" s="62">
        <v>3000</v>
      </c>
      <c r="M299" s="62">
        <v>31773802</v>
      </c>
    </row>
    <row r="300" spans="1:13" ht="15">
      <c r="A300" s="69" t="s">
        <v>42</v>
      </c>
      <c r="B300" s="181" t="s">
        <v>2019</v>
      </c>
      <c r="C300" s="62">
        <v>2750150</v>
      </c>
      <c r="D300" s="38">
        <f t="shared" si="8"/>
        <v>7888427</v>
      </c>
      <c r="E300" s="62">
        <v>1049470</v>
      </c>
      <c r="F300" s="62">
        <v>6838957</v>
      </c>
      <c r="H300" s="69" t="s">
        <v>48</v>
      </c>
      <c r="I300" s="181" t="s">
        <v>2021</v>
      </c>
      <c r="J300" s="62">
        <v>154500</v>
      </c>
      <c r="K300" s="38">
        <f t="shared" si="9"/>
        <v>4535418</v>
      </c>
      <c r="L300" s="60"/>
      <c r="M300" s="62">
        <v>4535418</v>
      </c>
    </row>
    <row r="301" spans="1:13" ht="15">
      <c r="A301" s="69" t="s">
        <v>45</v>
      </c>
      <c r="B301" s="181" t="s">
        <v>2020</v>
      </c>
      <c r="C301" s="62">
        <v>500</v>
      </c>
      <c r="D301" s="38">
        <f t="shared" si="8"/>
        <v>4231381</v>
      </c>
      <c r="E301" s="62">
        <v>827440</v>
      </c>
      <c r="F301" s="62">
        <v>3403941</v>
      </c>
      <c r="H301" s="69" t="s">
        <v>51</v>
      </c>
      <c r="I301" s="181" t="s">
        <v>2022</v>
      </c>
      <c r="J301" s="62">
        <v>1940067</v>
      </c>
      <c r="K301" s="38">
        <f t="shared" si="9"/>
        <v>47469008</v>
      </c>
      <c r="L301" s="62">
        <v>52301</v>
      </c>
      <c r="M301" s="62">
        <v>47416707</v>
      </c>
    </row>
    <row r="302" spans="1:13" ht="15">
      <c r="A302" s="69" t="s">
        <v>48</v>
      </c>
      <c r="B302" s="181" t="s">
        <v>2021</v>
      </c>
      <c r="C302" s="62">
        <v>38666842</v>
      </c>
      <c r="D302" s="38">
        <f t="shared" si="8"/>
        <v>2325032</v>
      </c>
      <c r="E302" s="60"/>
      <c r="F302" s="62">
        <v>2325032</v>
      </c>
      <c r="H302" s="69" t="s">
        <v>54</v>
      </c>
      <c r="I302" s="181" t="s">
        <v>2023</v>
      </c>
      <c r="J302" s="62">
        <v>16100218</v>
      </c>
      <c r="K302" s="38">
        <f t="shared" si="9"/>
        <v>70225311</v>
      </c>
      <c r="L302" s="62">
        <v>9488502</v>
      </c>
      <c r="M302" s="62">
        <v>60736809</v>
      </c>
    </row>
    <row r="303" spans="1:13" ht="15">
      <c r="A303" s="69" t="s">
        <v>51</v>
      </c>
      <c r="B303" s="181" t="s">
        <v>2022</v>
      </c>
      <c r="C303" s="62">
        <v>5445172</v>
      </c>
      <c r="D303" s="38">
        <f t="shared" si="8"/>
        <v>16146250</v>
      </c>
      <c r="E303" s="62">
        <v>4601554</v>
      </c>
      <c r="F303" s="62">
        <v>11544696</v>
      </c>
      <c r="H303" s="69" t="s">
        <v>57</v>
      </c>
      <c r="I303" s="181" t="s">
        <v>2024</v>
      </c>
      <c r="J303" s="62">
        <v>1</v>
      </c>
      <c r="K303" s="38">
        <f t="shared" si="9"/>
        <v>109378</v>
      </c>
      <c r="L303" s="60"/>
      <c r="M303" s="62">
        <v>109378</v>
      </c>
    </row>
    <row r="304" spans="1:13" ht="15">
      <c r="A304" s="69" t="s">
        <v>54</v>
      </c>
      <c r="B304" s="181" t="s">
        <v>2023</v>
      </c>
      <c r="C304" s="62">
        <v>44003194</v>
      </c>
      <c r="D304" s="38">
        <f t="shared" si="8"/>
        <v>36775360</v>
      </c>
      <c r="E304" s="62">
        <v>10670112</v>
      </c>
      <c r="F304" s="62">
        <v>26105248</v>
      </c>
      <c r="H304" s="69" t="s">
        <v>60</v>
      </c>
      <c r="I304" s="181" t="s">
        <v>2025</v>
      </c>
      <c r="J304" s="60"/>
      <c r="K304" s="38">
        <f t="shared" si="9"/>
        <v>168231</v>
      </c>
      <c r="L304" s="60"/>
      <c r="M304" s="62">
        <v>168231</v>
      </c>
    </row>
    <row r="305" spans="1:13" ht="15">
      <c r="A305" s="69" t="s">
        <v>57</v>
      </c>
      <c r="B305" s="181" t="s">
        <v>2024</v>
      </c>
      <c r="C305" s="62">
        <v>755567</v>
      </c>
      <c r="D305" s="38">
        <f t="shared" si="8"/>
        <v>896928</v>
      </c>
      <c r="E305" s="62">
        <v>71200</v>
      </c>
      <c r="F305" s="62">
        <v>825728</v>
      </c>
      <c r="H305" s="69" t="s">
        <v>63</v>
      </c>
      <c r="I305" s="181" t="s">
        <v>2026</v>
      </c>
      <c r="J305" s="62">
        <v>3121321</v>
      </c>
      <c r="K305" s="38">
        <f t="shared" si="9"/>
        <v>221675</v>
      </c>
      <c r="L305" s="62">
        <v>92000</v>
      </c>
      <c r="M305" s="62">
        <v>129675</v>
      </c>
    </row>
    <row r="306" spans="1:13" ht="15">
      <c r="A306" s="69" t="s">
        <v>60</v>
      </c>
      <c r="B306" s="181" t="s">
        <v>2025</v>
      </c>
      <c r="C306" s="62">
        <v>815500</v>
      </c>
      <c r="D306" s="38">
        <f t="shared" si="8"/>
        <v>6306068</v>
      </c>
      <c r="E306" s="62">
        <v>783065</v>
      </c>
      <c r="F306" s="62">
        <v>5523003</v>
      </c>
      <c r="H306" s="69" t="s">
        <v>66</v>
      </c>
      <c r="I306" s="181" t="s">
        <v>2027</v>
      </c>
      <c r="J306" s="62">
        <v>148004</v>
      </c>
      <c r="K306" s="38">
        <f t="shared" si="9"/>
        <v>18599119</v>
      </c>
      <c r="L306" s="62">
        <v>182225</v>
      </c>
      <c r="M306" s="62">
        <v>18416894</v>
      </c>
    </row>
    <row r="307" spans="1:13" ht="15">
      <c r="A307" s="69" t="s">
        <v>63</v>
      </c>
      <c r="B307" s="181" t="s">
        <v>2026</v>
      </c>
      <c r="C307" s="62">
        <v>341700</v>
      </c>
      <c r="D307" s="38">
        <f t="shared" si="8"/>
        <v>1375306</v>
      </c>
      <c r="E307" s="62">
        <v>416000</v>
      </c>
      <c r="F307" s="62">
        <v>959306</v>
      </c>
      <c r="H307" s="69" t="s">
        <v>69</v>
      </c>
      <c r="I307" s="181" t="s">
        <v>2028</v>
      </c>
      <c r="J307" s="62">
        <v>57509</v>
      </c>
      <c r="K307" s="38">
        <f t="shared" si="9"/>
        <v>4557893</v>
      </c>
      <c r="L307" s="60"/>
      <c r="M307" s="62">
        <v>4557893</v>
      </c>
    </row>
    <row r="308" spans="1:13" ht="15">
      <c r="A308" s="69" t="s">
        <v>66</v>
      </c>
      <c r="B308" s="181" t="s">
        <v>2027</v>
      </c>
      <c r="C308" s="62">
        <v>6701448</v>
      </c>
      <c r="D308" s="38">
        <f t="shared" si="8"/>
        <v>27602345</v>
      </c>
      <c r="E308" s="62">
        <v>1337042</v>
      </c>
      <c r="F308" s="62">
        <v>26265303</v>
      </c>
      <c r="H308" s="69" t="s">
        <v>72</v>
      </c>
      <c r="I308" s="181" t="s">
        <v>2029</v>
      </c>
      <c r="J308" s="62">
        <v>1860226</v>
      </c>
      <c r="K308" s="38">
        <f t="shared" si="9"/>
        <v>10736441</v>
      </c>
      <c r="L308" s="60"/>
      <c r="M308" s="62">
        <v>10736441</v>
      </c>
    </row>
    <row r="309" spans="1:13" ht="15">
      <c r="A309" s="69" t="s">
        <v>69</v>
      </c>
      <c r="B309" s="181" t="s">
        <v>2028</v>
      </c>
      <c r="C309" s="62">
        <v>2946300</v>
      </c>
      <c r="D309" s="38">
        <f t="shared" si="8"/>
        <v>11000104</v>
      </c>
      <c r="E309" s="62">
        <v>5275925</v>
      </c>
      <c r="F309" s="62">
        <v>5724179</v>
      </c>
      <c r="H309" s="69" t="s">
        <v>75</v>
      </c>
      <c r="I309" s="181" t="s">
        <v>2030</v>
      </c>
      <c r="J309" s="60"/>
      <c r="K309" s="38">
        <f t="shared" si="9"/>
        <v>766906</v>
      </c>
      <c r="L309" s="60"/>
      <c r="M309" s="62">
        <v>766906</v>
      </c>
    </row>
    <row r="310" spans="1:13" ht="15">
      <c r="A310" s="69" t="s">
        <v>72</v>
      </c>
      <c r="B310" s="181" t="s">
        <v>2029</v>
      </c>
      <c r="C310" s="62">
        <v>949780</v>
      </c>
      <c r="D310" s="38">
        <f t="shared" si="8"/>
        <v>4718599</v>
      </c>
      <c r="E310" s="62">
        <v>592400</v>
      </c>
      <c r="F310" s="62">
        <v>4126199</v>
      </c>
      <c r="H310" s="69" t="s">
        <v>78</v>
      </c>
      <c r="I310" s="181" t="s">
        <v>1961</v>
      </c>
      <c r="J310" s="62">
        <v>52948716</v>
      </c>
      <c r="K310" s="38">
        <f t="shared" si="9"/>
        <v>20168926</v>
      </c>
      <c r="L310" s="62">
        <v>192200</v>
      </c>
      <c r="M310" s="62">
        <v>19976726</v>
      </c>
    </row>
    <row r="311" spans="1:13" ht="15">
      <c r="A311" s="69" t="s">
        <v>75</v>
      </c>
      <c r="B311" s="181" t="s">
        <v>2030</v>
      </c>
      <c r="C311" s="62">
        <v>180000</v>
      </c>
      <c r="D311" s="38">
        <f t="shared" si="8"/>
        <v>2287225</v>
      </c>
      <c r="E311" s="62">
        <v>822920</v>
      </c>
      <c r="F311" s="62">
        <v>1464305</v>
      </c>
      <c r="H311" s="69" t="s">
        <v>80</v>
      </c>
      <c r="I311" s="181" t="s">
        <v>2031</v>
      </c>
      <c r="J311" s="62">
        <v>93678872</v>
      </c>
      <c r="K311" s="38">
        <f t="shared" si="9"/>
        <v>67137577</v>
      </c>
      <c r="L311" s="60"/>
      <c r="M311" s="62">
        <v>67137577</v>
      </c>
    </row>
    <row r="312" spans="1:13" ht="15">
      <c r="A312" s="69" t="s">
        <v>78</v>
      </c>
      <c r="B312" s="181" t="s">
        <v>1961</v>
      </c>
      <c r="C312" s="62">
        <v>61047984</v>
      </c>
      <c r="D312" s="38">
        <f t="shared" si="8"/>
        <v>28976449</v>
      </c>
      <c r="E312" s="62">
        <v>1400383</v>
      </c>
      <c r="F312" s="62">
        <v>27576066</v>
      </c>
      <c r="H312" s="69" t="s">
        <v>82</v>
      </c>
      <c r="I312" s="181" t="s">
        <v>2032</v>
      </c>
      <c r="J312" s="60"/>
      <c r="K312" s="38">
        <f t="shared" si="9"/>
        <v>16561715</v>
      </c>
      <c r="L312" s="62">
        <v>3147000</v>
      </c>
      <c r="M312" s="62">
        <v>13414715</v>
      </c>
    </row>
    <row r="313" spans="1:13" ht="15">
      <c r="A313" s="69" t="s">
        <v>80</v>
      </c>
      <c r="B313" s="181" t="s">
        <v>2031</v>
      </c>
      <c r="C313" s="62">
        <v>7482000</v>
      </c>
      <c r="D313" s="38">
        <f t="shared" si="8"/>
        <v>10337342</v>
      </c>
      <c r="E313" s="62">
        <v>195750</v>
      </c>
      <c r="F313" s="62">
        <v>10141592</v>
      </c>
      <c r="H313" s="69" t="s">
        <v>85</v>
      </c>
      <c r="I313" s="181" t="s">
        <v>2033</v>
      </c>
      <c r="J313" s="62">
        <v>70886400</v>
      </c>
      <c r="K313" s="38">
        <f t="shared" si="9"/>
        <v>6564445</v>
      </c>
      <c r="L313" s="60"/>
      <c r="M313" s="62">
        <v>6564445</v>
      </c>
    </row>
    <row r="314" spans="1:13" ht="15">
      <c r="A314" s="69" t="s">
        <v>82</v>
      </c>
      <c r="B314" s="181" t="s">
        <v>2032</v>
      </c>
      <c r="C314" s="62">
        <v>261235</v>
      </c>
      <c r="D314" s="38">
        <f t="shared" si="8"/>
        <v>10863991</v>
      </c>
      <c r="E314" s="62">
        <v>572550</v>
      </c>
      <c r="F314" s="62">
        <v>10291441</v>
      </c>
      <c r="H314" s="69" t="s">
        <v>88</v>
      </c>
      <c r="I314" s="181" t="s">
        <v>2034</v>
      </c>
      <c r="J314" s="62">
        <v>5269314</v>
      </c>
      <c r="K314" s="38">
        <f t="shared" si="9"/>
        <v>63175250</v>
      </c>
      <c r="L314" s="62">
        <v>1583085</v>
      </c>
      <c r="M314" s="62">
        <v>61592165</v>
      </c>
    </row>
    <row r="315" spans="1:13" ht="15">
      <c r="A315" s="69" t="s">
        <v>85</v>
      </c>
      <c r="B315" s="181" t="s">
        <v>2033</v>
      </c>
      <c r="C315" s="62">
        <v>11303010</v>
      </c>
      <c r="D315" s="38">
        <f t="shared" si="8"/>
        <v>16429106</v>
      </c>
      <c r="E315" s="62">
        <v>359980</v>
      </c>
      <c r="F315" s="62">
        <v>16069126</v>
      </c>
      <c r="H315" s="69" t="s">
        <v>91</v>
      </c>
      <c r="I315" s="181" t="s">
        <v>2035</v>
      </c>
      <c r="J315" s="62">
        <v>12608307</v>
      </c>
      <c r="K315" s="38">
        <f t="shared" si="9"/>
        <v>58787487</v>
      </c>
      <c r="L315" s="62">
        <v>11014398</v>
      </c>
      <c r="M315" s="62">
        <v>47773089</v>
      </c>
    </row>
    <row r="316" spans="1:13" ht="15">
      <c r="A316" s="69" t="s">
        <v>88</v>
      </c>
      <c r="B316" s="181" t="s">
        <v>2034</v>
      </c>
      <c r="C316" s="62">
        <v>13670914</v>
      </c>
      <c r="D316" s="38">
        <f t="shared" si="8"/>
        <v>22675485</v>
      </c>
      <c r="E316" s="62">
        <v>2391272</v>
      </c>
      <c r="F316" s="62">
        <v>20284213</v>
      </c>
      <c r="H316" s="69" t="s">
        <v>94</v>
      </c>
      <c r="I316" s="181" t="s">
        <v>2036</v>
      </c>
      <c r="J316" s="62">
        <v>1567450</v>
      </c>
      <c r="K316" s="38">
        <f t="shared" si="9"/>
        <v>3004274</v>
      </c>
      <c r="L316" s="62">
        <v>104001</v>
      </c>
      <c r="M316" s="62">
        <v>2900273</v>
      </c>
    </row>
    <row r="317" spans="1:13" ht="15">
      <c r="A317" s="69" t="s">
        <v>91</v>
      </c>
      <c r="B317" s="181" t="s">
        <v>2035</v>
      </c>
      <c r="C317" s="62">
        <v>1336059</v>
      </c>
      <c r="D317" s="38">
        <f t="shared" si="8"/>
        <v>10909123</v>
      </c>
      <c r="E317" s="62">
        <v>1103387</v>
      </c>
      <c r="F317" s="62">
        <v>9805736</v>
      </c>
      <c r="H317" s="69" t="s">
        <v>97</v>
      </c>
      <c r="I317" s="181" t="s">
        <v>2037</v>
      </c>
      <c r="J317" s="62">
        <v>2</v>
      </c>
      <c r="K317" s="38">
        <f t="shared" si="9"/>
        <v>1216852</v>
      </c>
      <c r="L317" s="60"/>
      <c r="M317" s="62">
        <v>1216852</v>
      </c>
    </row>
    <row r="318" spans="1:13" ht="15">
      <c r="A318" s="69" t="s">
        <v>94</v>
      </c>
      <c r="B318" s="181" t="s">
        <v>2036</v>
      </c>
      <c r="C318" s="62">
        <v>6730109</v>
      </c>
      <c r="D318" s="38">
        <f t="shared" si="8"/>
        <v>19627217</v>
      </c>
      <c r="E318" s="62">
        <v>529657</v>
      </c>
      <c r="F318" s="62">
        <v>19097560</v>
      </c>
      <c r="H318" s="69" t="s">
        <v>100</v>
      </c>
      <c r="I318" s="181" t="s">
        <v>2038</v>
      </c>
      <c r="J318" s="62">
        <v>52041498</v>
      </c>
      <c r="K318" s="38">
        <f t="shared" si="9"/>
        <v>60709857</v>
      </c>
      <c r="L318" s="62">
        <v>15302</v>
      </c>
      <c r="M318" s="62">
        <v>60694555</v>
      </c>
    </row>
    <row r="319" spans="1:13" ht="15">
      <c r="A319" s="69" t="s">
        <v>97</v>
      </c>
      <c r="B319" s="181" t="s">
        <v>2037</v>
      </c>
      <c r="C319" s="62">
        <v>1196297</v>
      </c>
      <c r="D319" s="38">
        <f t="shared" si="8"/>
        <v>2465491</v>
      </c>
      <c r="E319" s="62">
        <v>139500</v>
      </c>
      <c r="F319" s="62">
        <v>2325991</v>
      </c>
      <c r="H319" s="69" t="s">
        <v>103</v>
      </c>
      <c r="I319" s="181" t="s">
        <v>2039</v>
      </c>
      <c r="J319" s="62">
        <v>14287753</v>
      </c>
      <c r="K319" s="38">
        <f t="shared" si="9"/>
        <v>7340542</v>
      </c>
      <c r="L319" s="62">
        <v>204550</v>
      </c>
      <c r="M319" s="62">
        <v>7135992</v>
      </c>
    </row>
    <row r="320" spans="1:13" ht="15">
      <c r="A320" s="69" t="s">
        <v>100</v>
      </c>
      <c r="B320" s="181" t="s">
        <v>2038</v>
      </c>
      <c r="C320" s="62">
        <v>6045532</v>
      </c>
      <c r="D320" s="38">
        <f t="shared" si="8"/>
        <v>23218563</v>
      </c>
      <c r="E320" s="62">
        <v>4277533</v>
      </c>
      <c r="F320" s="62">
        <v>18941030</v>
      </c>
      <c r="H320" s="69" t="s">
        <v>106</v>
      </c>
      <c r="I320" s="181" t="s">
        <v>2040</v>
      </c>
      <c r="J320" s="60"/>
      <c r="K320" s="38">
        <f t="shared" si="9"/>
        <v>909857</v>
      </c>
      <c r="L320" s="62">
        <v>26875</v>
      </c>
      <c r="M320" s="62">
        <v>882982</v>
      </c>
    </row>
    <row r="321" spans="1:13" ht="15">
      <c r="A321" s="69" t="s">
        <v>103</v>
      </c>
      <c r="B321" s="181" t="s">
        <v>2039</v>
      </c>
      <c r="C321" s="62">
        <v>1543500</v>
      </c>
      <c r="D321" s="38">
        <f t="shared" si="8"/>
        <v>13502609</v>
      </c>
      <c r="E321" s="62">
        <v>1717524</v>
      </c>
      <c r="F321" s="62">
        <v>11785085</v>
      </c>
      <c r="H321" s="69" t="s">
        <v>109</v>
      </c>
      <c r="I321" s="181" t="s">
        <v>2041</v>
      </c>
      <c r="J321" s="60"/>
      <c r="K321" s="38">
        <f t="shared" si="9"/>
        <v>703555</v>
      </c>
      <c r="L321" s="60"/>
      <c r="M321" s="62">
        <v>703555</v>
      </c>
    </row>
    <row r="322" spans="1:13" ht="15">
      <c r="A322" s="69" t="s">
        <v>106</v>
      </c>
      <c r="B322" s="181" t="s">
        <v>2040</v>
      </c>
      <c r="C322" s="62">
        <v>231524</v>
      </c>
      <c r="D322" s="38">
        <f t="shared" si="8"/>
        <v>3776907</v>
      </c>
      <c r="E322" s="62">
        <v>1035496</v>
      </c>
      <c r="F322" s="62">
        <v>2741411</v>
      </c>
      <c r="H322" s="69" t="s">
        <v>112</v>
      </c>
      <c r="I322" s="181" t="s">
        <v>2042</v>
      </c>
      <c r="J322" s="62">
        <v>74230791</v>
      </c>
      <c r="K322" s="38">
        <f t="shared" si="9"/>
        <v>68983256</v>
      </c>
      <c r="L322" s="62">
        <v>12431276</v>
      </c>
      <c r="M322" s="62">
        <v>56551980</v>
      </c>
    </row>
    <row r="323" spans="1:13" ht="15">
      <c r="A323" s="69" t="s">
        <v>109</v>
      </c>
      <c r="B323" s="181" t="s">
        <v>2041</v>
      </c>
      <c r="C323" s="60"/>
      <c r="D323" s="38">
        <f t="shared" si="8"/>
        <v>3417253</v>
      </c>
      <c r="E323" s="62">
        <v>615250</v>
      </c>
      <c r="F323" s="62">
        <v>2802003</v>
      </c>
      <c r="H323" s="69" t="s">
        <v>116</v>
      </c>
      <c r="I323" s="181" t="s">
        <v>2043</v>
      </c>
      <c r="J323" s="62">
        <v>542001</v>
      </c>
      <c r="K323" s="38">
        <f t="shared" si="9"/>
        <v>246277</v>
      </c>
      <c r="L323" s="60"/>
      <c r="M323" s="62">
        <v>246277</v>
      </c>
    </row>
    <row r="324" spans="1:13" ht="15">
      <c r="A324" s="69" t="s">
        <v>112</v>
      </c>
      <c r="B324" s="181" t="s">
        <v>2042</v>
      </c>
      <c r="C324" s="62">
        <v>32105393</v>
      </c>
      <c r="D324" s="38">
        <f t="shared" si="8"/>
        <v>30921840</v>
      </c>
      <c r="E324" s="62">
        <v>8238483</v>
      </c>
      <c r="F324" s="62">
        <v>22683357</v>
      </c>
      <c r="H324" s="69" t="s">
        <v>119</v>
      </c>
      <c r="I324" s="181" t="s">
        <v>2044</v>
      </c>
      <c r="J324" s="62">
        <v>60700</v>
      </c>
      <c r="K324" s="38">
        <f t="shared" si="9"/>
        <v>158421</v>
      </c>
      <c r="L324" s="60"/>
      <c r="M324" s="62">
        <v>158421</v>
      </c>
    </row>
    <row r="325" spans="1:13" ht="15">
      <c r="A325" s="69" t="s">
        <v>116</v>
      </c>
      <c r="B325" s="181" t="s">
        <v>2043</v>
      </c>
      <c r="C325" s="60"/>
      <c r="D325" s="38">
        <f t="shared" si="8"/>
        <v>6049771</v>
      </c>
      <c r="E325" s="62">
        <v>4390750</v>
      </c>
      <c r="F325" s="62">
        <v>1659021</v>
      </c>
      <c r="H325" s="69" t="s">
        <v>122</v>
      </c>
      <c r="I325" s="181" t="s">
        <v>2045</v>
      </c>
      <c r="J325" s="62">
        <v>153700</v>
      </c>
      <c r="K325" s="38">
        <f t="shared" si="9"/>
        <v>4065821</v>
      </c>
      <c r="L325" s="60"/>
      <c r="M325" s="62">
        <v>4065821</v>
      </c>
    </row>
    <row r="326" spans="1:13" ht="15">
      <c r="A326" s="69" t="s">
        <v>119</v>
      </c>
      <c r="B326" s="181" t="s">
        <v>2044</v>
      </c>
      <c r="C326" s="62">
        <v>236330</v>
      </c>
      <c r="D326" s="38">
        <f t="shared" si="8"/>
        <v>859349</v>
      </c>
      <c r="E326" s="62">
        <v>420651</v>
      </c>
      <c r="F326" s="62">
        <v>438698</v>
      </c>
      <c r="H326" s="69" t="s">
        <v>125</v>
      </c>
      <c r="I326" s="181" t="s">
        <v>2046</v>
      </c>
      <c r="J326" s="62">
        <v>578366</v>
      </c>
      <c r="K326" s="38">
        <f t="shared" si="9"/>
        <v>336105</v>
      </c>
      <c r="L326" s="60"/>
      <c r="M326" s="62">
        <v>336105</v>
      </c>
    </row>
    <row r="327" spans="1:13" ht="15">
      <c r="A327" s="69" t="s">
        <v>122</v>
      </c>
      <c r="B327" s="181" t="s">
        <v>2045</v>
      </c>
      <c r="C327" s="62">
        <v>16418375</v>
      </c>
      <c r="D327" s="38">
        <f aca="true" t="shared" si="10" ref="D327:D390">E327+F327</f>
        <v>7732474</v>
      </c>
      <c r="E327" s="62">
        <v>776200</v>
      </c>
      <c r="F327" s="62">
        <v>6956274</v>
      </c>
      <c r="H327" s="69" t="s">
        <v>128</v>
      </c>
      <c r="I327" s="181" t="s">
        <v>2047</v>
      </c>
      <c r="J327" s="62">
        <v>60000</v>
      </c>
      <c r="K327" s="38">
        <f aca="true" t="shared" si="11" ref="K327:K390">L327+M327</f>
        <v>82500</v>
      </c>
      <c r="L327" s="62">
        <v>45000</v>
      </c>
      <c r="M327" s="62">
        <v>37500</v>
      </c>
    </row>
    <row r="328" spans="1:13" ht="15">
      <c r="A328" s="69" t="s">
        <v>125</v>
      </c>
      <c r="B328" s="181" t="s">
        <v>2046</v>
      </c>
      <c r="C328" s="62">
        <v>1052472</v>
      </c>
      <c r="D328" s="38">
        <f t="shared" si="10"/>
        <v>5270341</v>
      </c>
      <c r="E328" s="62">
        <v>1338075</v>
      </c>
      <c r="F328" s="62">
        <v>3932266</v>
      </c>
      <c r="H328" s="69" t="s">
        <v>131</v>
      </c>
      <c r="I328" s="181" t="s">
        <v>2048</v>
      </c>
      <c r="J328" s="62">
        <v>202400</v>
      </c>
      <c r="K328" s="38">
        <f t="shared" si="11"/>
        <v>6620790</v>
      </c>
      <c r="L328" s="62">
        <v>22446</v>
      </c>
      <c r="M328" s="62">
        <v>6598344</v>
      </c>
    </row>
    <row r="329" spans="1:13" ht="15">
      <c r="A329" s="69" t="s">
        <v>128</v>
      </c>
      <c r="B329" s="181" t="s">
        <v>2047</v>
      </c>
      <c r="C329" s="62">
        <v>3356700</v>
      </c>
      <c r="D329" s="38">
        <f t="shared" si="10"/>
        <v>2255369</v>
      </c>
      <c r="E329" s="62">
        <v>150000</v>
      </c>
      <c r="F329" s="62">
        <v>2105369</v>
      </c>
      <c r="H329" s="69" t="s">
        <v>134</v>
      </c>
      <c r="I329" s="181" t="s">
        <v>2049</v>
      </c>
      <c r="J329" s="62">
        <v>40000</v>
      </c>
      <c r="K329" s="38">
        <f t="shared" si="11"/>
        <v>291569</v>
      </c>
      <c r="L329" s="60"/>
      <c r="M329" s="62">
        <v>291569</v>
      </c>
    </row>
    <row r="330" spans="1:13" ht="15">
      <c r="A330" s="69" t="s">
        <v>131</v>
      </c>
      <c r="B330" s="181" t="s">
        <v>2048</v>
      </c>
      <c r="C330" s="62">
        <v>5807798</v>
      </c>
      <c r="D330" s="38">
        <f t="shared" si="10"/>
        <v>5582608</v>
      </c>
      <c r="E330" s="62">
        <v>971265</v>
      </c>
      <c r="F330" s="62">
        <v>4611343</v>
      </c>
      <c r="H330" s="69" t="s">
        <v>137</v>
      </c>
      <c r="I330" s="181" t="s">
        <v>2050</v>
      </c>
      <c r="J330" s="62">
        <v>1422220</v>
      </c>
      <c r="K330" s="38">
        <f t="shared" si="11"/>
        <v>567095</v>
      </c>
      <c r="L330" s="60"/>
      <c r="M330" s="62">
        <v>567095</v>
      </c>
    </row>
    <row r="331" spans="1:13" ht="15">
      <c r="A331" s="69" t="s">
        <v>134</v>
      </c>
      <c r="B331" s="181" t="s">
        <v>2049</v>
      </c>
      <c r="C331" s="62">
        <v>4118250</v>
      </c>
      <c r="D331" s="38">
        <f t="shared" si="10"/>
        <v>8978643</v>
      </c>
      <c r="E331" s="62">
        <v>3180840</v>
      </c>
      <c r="F331" s="62">
        <v>5797803</v>
      </c>
      <c r="H331" s="69" t="s">
        <v>140</v>
      </c>
      <c r="I331" s="181" t="s">
        <v>2051</v>
      </c>
      <c r="J331" s="62">
        <v>10008046</v>
      </c>
      <c r="K331" s="38">
        <f t="shared" si="11"/>
        <v>7040642</v>
      </c>
      <c r="L331" s="62">
        <v>5525750</v>
      </c>
      <c r="M331" s="62">
        <v>1514892</v>
      </c>
    </row>
    <row r="332" spans="1:13" ht="15">
      <c r="A332" s="69" t="s">
        <v>137</v>
      </c>
      <c r="B332" s="181" t="s">
        <v>2050</v>
      </c>
      <c r="C332" s="62">
        <v>5462200</v>
      </c>
      <c r="D332" s="38">
        <f t="shared" si="10"/>
        <v>4618654</v>
      </c>
      <c r="E332" s="62">
        <v>1956930</v>
      </c>
      <c r="F332" s="62">
        <v>2661724</v>
      </c>
      <c r="H332" s="69" t="s">
        <v>143</v>
      </c>
      <c r="I332" s="181" t="s">
        <v>2052</v>
      </c>
      <c r="J332" s="62">
        <v>1364000</v>
      </c>
      <c r="K332" s="38">
        <f t="shared" si="11"/>
        <v>1764379</v>
      </c>
      <c r="L332" s="62">
        <v>758300</v>
      </c>
      <c r="M332" s="62">
        <v>1006079</v>
      </c>
    </row>
    <row r="333" spans="1:13" ht="15">
      <c r="A333" s="69" t="s">
        <v>140</v>
      </c>
      <c r="B333" s="181" t="s">
        <v>2051</v>
      </c>
      <c r="C333" s="62">
        <v>4285622</v>
      </c>
      <c r="D333" s="38">
        <f t="shared" si="10"/>
        <v>12603331</v>
      </c>
      <c r="E333" s="62">
        <v>3295600</v>
      </c>
      <c r="F333" s="62">
        <v>9307731</v>
      </c>
      <c r="H333" s="69" t="s">
        <v>146</v>
      </c>
      <c r="I333" s="181" t="s">
        <v>2053</v>
      </c>
      <c r="J333" s="62">
        <v>59713833</v>
      </c>
      <c r="K333" s="38">
        <f t="shared" si="11"/>
        <v>42111823</v>
      </c>
      <c r="L333" s="62">
        <v>3922000</v>
      </c>
      <c r="M333" s="62">
        <v>38189823</v>
      </c>
    </row>
    <row r="334" spans="1:13" ht="15">
      <c r="A334" s="69" t="s">
        <v>143</v>
      </c>
      <c r="B334" s="181" t="s">
        <v>2052</v>
      </c>
      <c r="C334" s="62">
        <v>5266400</v>
      </c>
      <c r="D334" s="38">
        <f t="shared" si="10"/>
        <v>7454648</v>
      </c>
      <c r="E334" s="62">
        <v>5175900</v>
      </c>
      <c r="F334" s="62">
        <v>2278748</v>
      </c>
      <c r="H334" s="69" t="s">
        <v>149</v>
      </c>
      <c r="I334" s="181" t="s">
        <v>2054</v>
      </c>
      <c r="J334" s="62">
        <v>26470</v>
      </c>
      <c r="K334" s="38">
        <f t="shared" si="11"/>
        <v>494869</v>
      </c>
      <c r="L334" s="60"/>
      <c r="M334" s="62">
        <v>494869</v>
      </c>
    </row>
    <row r="335" spans="1:13" ht="15">
      <c r="A335" s="69" t="s">
        <v>146</v>
      </c>
      <c r="B335" s="181" t="s">
        <v>2053</v>
      </c>
      <c r="C335" s="62">
        <v>2443701</v>
      </c>
      <c r="D335" s="38">
        <f t="shared" si="10"/>
        <v>7148878</v>
      </c>
      <c r="E335" s="62">
        <v>1722060</v>
      </c>
      <c r="F335" s="62">
        <v>5426818</v>
      </c>
      <c r="H335" s="69" t="s">
        <v>152</v>
      </c>
      <c r="I335" s="181" t="s">
        <v>2055</v>
      </c>
      <c r="J335" s="60"/>
      <c r="K335" s="38">
        <f t="shared" si="11"/>
        <v>929934</v>
      </c>
      <c r="L335" s="62">
        <v>488725</v>
      </c>
      <c r="M335" s="62">
        <v>441209</v>
      </c>
    </row>
    <row r="336" spans="1:13" ht="15">
      <c r="A336" s="69" t="s">
        <v>149</v>
      </c>
      <c r="B336" s="181" t="s">
        <v>2054</v>
      </c>
      <c r="C336" s="62">
        <v>196250</v>
      </c>
      <c r="D336" s="38">
        <f t="shared" si="10"/>
        <v>483640</v>
      </c>
      <c r="E336" s="62">
        <v>52170</v>
      </c>
      <c r="F336" s="62">
        <v>431470</v>
      </c>
      <c r="H336" s="69" t="s">
        <v>155</v>
      </c>
      <c r="I336" s="181" t="s">
        <v>2056</v>
      </c>
      <c r="J336" s="62">
        <v>17000</v>
      </c>
      <c r="K336" s="38">
        <f t="shared" si="11"/>
        <v>434742</v>
      </c>
      <c r="L336" s="62">
        <v>289667</v>
      </c>
      <c r="M336" s="62">
        <v>145075</v>
      </c>
    </row>
    <row r="337" spans="1:13" ht="15">
      <c r="A337" s="69" t="s">
        <v>152</v>
      </c>
      <c r="B337" s="181" t="s">
        <v>2055</v>
      </c>
      <c r="C337" s="62">
        <v>5600620</v>
      </c>
      <c r="D337" s="38">
        <f t="shared" si="10"/>
        <v>8624207</v>
      </c>
      <c r="E337" s="62">
        <v>3646459</v>
      </c>
      <c r="F337" s="62">
        <v>4977748</v>
      </c>
      <c r="H337" s="69" t="s">
        <v>158</v>
      </c>
      <c r="I337" s="181" t="s">
        <v>2057</v>
      </c>
      <c r="J337" s="62">
        <v>92000</v>
      </c>
      <c r="K337" s="38">
        <f t="shared" si="11"/>
        <v>5326146</v>
      </c>
      <c r="L337" s="62">
        <v>216100</v>
      </c>
      <c r="M337" s="62">
        <v>5110046</v>
      </c>
    </row>
    <row r="338" spans="1:13" ht="15">
      <c r="A338" s="69" t="s">
        <v>155</v>
      </c>
      <c r="B338" s="181" t="s">
        <v>2056</v>
      </c>
      <c r="C338" s="62">
        <v>975</v>
      </c>
      <c r="D338" s="38">
        <f t="shared" si="10"/>
        <v>367100</v>
      </c>
      <c r="E338" s="62">
        <v>71650</v>
      </c>
      <c r="F338" s="62">
        <v>295450</v>
      </c>
      <c r="H338" s="69" t="s">
        <v>161</v>
      </c>
      <c r="I338" s="181" t="s">
        <v>2058</v>
      </c>
      <c r="J338" s="62">
        <v>13495310</v>
      </c>
      <c r="K338" s="38">
        <f t="shared" si="11"/>
        <v>16972523</v>
      </c>
      <c r="L338" s="60"/>
      <c r="M338" s="62">
        <v>16972523</v>
      </c>
    </row>
    <row r="339" spans="1:13" ht="15">
      <c r="A339" s="69" t="s">
        <v>158</v>
      </c>
      <c r="B339" s="181" t="s">
        <v>2057</v>
      </c>
      <c r="C339" s="62">
        <v>329500</v>
      </c>
      <c r="D339" s="38">
        <f t="shared" si="10"/>
        <v>3433235</v>
      </c>
      <c r="E339" s="62">
        <v>205000</v>
      </c>
      <c r="F339" s="62">
        <v>3228235</v>
      </c>
      <c r="H339" s="69" t="s">
        <v>164</v>
      </c>
      <c r="I339" s="181" t="s">
        <v>2059</v>
      </c>
      <c r="J339" s="60"/>
      <c r="K339" s="38">
        <f t="shared" si="11"/>
        <v>4350</v>
      </c>
      <c r="L339" s="60"/>
      <c r="M339" s="62">
        <v>4350</v>
      </c>
    </row>
    <row r="340" spans="1:13" ht="15">
      <c r="A340" s="69" t="s">
        <v>161</v>
      </c>
      <c r="B340" s="181" t="s">
        <v>2058</v>
      </c>
      <c r="C340" s="62">
        <v>5334805</v>
      </c>
      <c r="D340" s="38">
        <f t="shared" si="10"/>
        <v>19693249</v>
      </c>
      <c r="E340" s="62">
        <v>2130996</v>
      </c>
      <c r="F340" s="62">
        <v>17562253</v>
      </c>
      <c r="H340" s="69" t="s">
        <v>167</v>
      </c>
      <c r="I340" s="181" t="s">
        <v>2060</v>
      </c>
      <c r="J340" s="62">
        <v>2337500</v>
      </c>
      <c r="K340" s="38">
        <f t="shared" si="11"/>
        <v>9617421</v>
      </c>
      <c r="L340" s="62">
        <v>80000</v>
      </c>
      <c r="M340" s="62">
        <v>9537421</v>
      </c>
    </row>
    <row r="341" spans="1:13" ht="15">
      <c r="A341" s="69" t="s">
        <v>164</v>
      </c>
      <c r="B341" s="181" t="s">
        <v>2059</v>
      </c>
      <c r="C341" s="62">
        <v>2746251</v>
      </c>
      <c r="D341" s="38">
        <f t="shared" si="10"/>
        <v>3553036</v>
      </c>
      <c r="E341" s="62">
        <v>1378045</v>
      </c>
      <c r="F341" s="62">
        <v>2174991</v>
      </c>
      <c r="H341" s="69" t="s">
        <v>170</v>
      </c>
      <c r="I341" s="181" t="s">
        <v>2061</v>
      </c>
      <c r="J341" s="62">
        <v>9087696</v>
      </c>
      <c r="K341" s="38">
        <f t="shared" si="11"/>
        <v>15740984</v>
      </c>
      <c r="L341" s="62">
        <v>1520452</v>
      </c>
      <c r="M341" s="62">
        <v>14220532</v>
      </c>
    </row>
    <row r="342" spans="1:13" ht="15">
      <c r="A342" s="69" t="s">
        <v>167</v>
      </c>
      <c r="B342" s="181" t="s">
        <v>2060</v>
      </c>
      <c r="C342" s="62">
        <v>12393441</v>
      </c>
      <c r="D342" s="38">
        <f t="shared" si="10"/>
        <v>15609035</v>
      </c>
      <c r="E342" s="62">
        <v>2171921</v>
      </c>
      <c r="F342" s="62">
        <v>13437114</v>
      </c>
      <c r="H342" s="69" t="s">
        <v>173</v>
      </c>
      <c r="I342" s="181" t="s">
        <v>2062</v>
      </c>
      <c r="J342" s="62">
        <v>132500</v>
      </c>
      <c r="K342" s="38">
        <f t="shared" si="11"/>
        <v>82000</v>
      </c>
      <c r="L342" s="62">
        <v>82000</v>
      </c>
      <c r="M342" s="60"/>
    </row>
    <row r="343" spans="1:13" ht="15">
      <c r="A343" s="69" t="s">
        <v>170</v>
      </c>
      <c r="B343" s="181" t="s">
        <v>2061</v>
      </c>
      <c r="C343" s="62">
        <v>24158992</v>
      </c>
      <c r="D343" s="38">
        <f t="shared" si="10"/>
        <v>24353211</v>
      </c>
      <c r="E343" s="62">
        <v>3602455</v>
      </c>
      <c r="F343" s="62">
        <v>20750756</v>
      </c>
      <c r="H343" s="69" t="s">
        <v>176</v>
      </c>
      <c r="I343" s="181" t="s">
        <v>2063</v>
      </c>
      <c r="J343" s="60"/>
      <c r="K343" s="38">
        <f t="shared" si="11"/>
        <v>20534417</v>
      </c>
      <c r="L343" s="62">
        <v>20453704</v>
      </c>
      <c r="M343" s="62">
        <v>80713</v>
      </c>
    </row>
    <row r="344" spans="1:13" ht="15">
      <c r="A344" s="69" t="s">
        <v>173</v>
      </c>
      <c r="B344" s="181" t="s">
        <v>2062</v>
      </c>
      <c r="C344" s="60"/>
      <c r="D344" s="38">
        <f t="shared" si="10"/>
        <v>820471</v>
      </c>
      <c r="E344" s="62">
        <v>177500</v>
      </c>
      <c r="F344" s="62">
        <v>642971</v>
      </c>
      <c r="H344" s="69" t="s">
        <v>179</v>
      </c>
      <c r="I344" s="181" t="s">
        <v>2064</v>
      </c>
      <c r="J344" s="62">
        <v>10000</v>
      </c>
      <c r="K344" s="38">
        <f t="shared" si="11"/>
        <v>719427</v>
      </c>
      <c r="L344" s="60"/>
      <c r="M344" s="62">
        <v>719427</v>
      </c>
    </row>
    <row r="345" spans="1:13" ht="15">
      <c r="A345" s="69" t="s">
        <v>176</v>
      </c>
      <c r="B345" s="181" t="s">
        <v>2063</v>
      </c>
      <c r="C345" s="62">
        <v>1803400</v>
      </c>
      <c r="D345" s="38">
        <f t="shared" si="10"/>
        <v>3160986</v>
      </c>
      <c r="E345" s="62">
        <v>663350</v>
      </c>
      <c r="F345" s="62">
        <v>2497636</v>
      </c>
      <c r="H345" s="69" t="s">
        <v>182</v>
      </c>
      <c r="I345" s="181" t="s">
        <v>2065</v>
      </c>
      <c r="J345" s="60"/>
      <c r="K345" s="38">
        <f t="shared" si="11"/>
        <v>1714208</v>
      </c>
      <c r="L345" s="60"/>
      <c r="M345" s="62">
        <v>1714208</v>
      </c>
    </row>
    <row r="346" spans="1:13" ht="15">
      <c r="A346" s="69" t="s">
        <v>179</v>
      </c>
      <c r="B346" s="181" t="s">
        <v>2064</v>
      </c>
      <c r="C346" s="60"/>
      <c r="D346" s="38">
        <f t="shared" si="10"/>
        <v>2093014</v>
      </c>
      <c r="E346" s="62">
        <v>120025</v>
      </c>
      <c r="F346" s="62">
        <v>1972989</v>
      </c>
      <c r="H346" s="69" t="s">
        <v>185</v>
      </c>
      <c r="I346" s="181" t="s">
        <v>2066</v>
      </c>
      <c r="J346" s="60"/>
      <c r="K346" s="38">
        <f t="shared" si="11"/>
        <v>2300</v>
      </c>
      <c r="L346" s="60"/>
      <c r="M346" s="62">
        <v>2300</v>
      </c>
    </row>
    <row r="347" spans="1:13" ht="15">
      <c r="A347" s="69" t="s">
        <v>182</v>
      </c>
      <c r="B347" s="181" t="s">
        <v>2065</v>
      </c>
      <c r="C347" s="62">
        <v>3123535</v>
      </c>
      <c r="D347" s="38">
        <f t="shared" si="10"/>
        <v>9149569</v>
      </c>
      <c r="E347" s="62">
        <v>3813775</v>
      </c>
      <c r="F347" s="62">
        <v>5335794</v>
      </c>
      <c r="H347" s="69" t="s">
        <v>188</v>
      </c>
      <c r="I347" s="181" t="s">
        <v>2067</v>
      </c>
      <c r="J347" s="62">
        <v>6946451</v>
      </c>
      <c r="K347" s="38">
        <f t="shared" si="11"/>
        <v>9016227</v>
      </c>
      <c r="L347" s="62">
        <v>551303</v>
      </c>
      <c r="M347" s="62">
        <v>8464924</v>
      </c>
    </row>
    <row r="348" spans="1:13" ht="15">
      <c r="A348" s="69" t="s">
        <v>185</v>
      </c>
      <c r="B348" s="181" t="s">
        <v>2066</v>
      </c>
      <c r="C348" s="60"/>
      <c r="D348" s="38">
        <f t="shared" si="10"/>
        <v>859658</v>
      </c>
      <c r="E348" s="62">
        <v>138000</v>
      </c>
      <c r="F348" s="62">
        <v>721658</v>
      </c>
      <c r="H348" s="69" t="s">
        <v>191</v>
      </c>
      <c r="I348" s="181" t="s">
        <v>2068</v>
      </c>
      <c r="J348" s="62">
        <v>13217503</v>
      </c>
      <c r="K348" s="38">
        <f t="shared" si="11"/>
        <v>1999344</v>
      </c>
      <c r="L348" s="62">
        <v>1</v>
      </c>
      <c r="M348" s="62">
        <v>1999343</v>
      </c>
    </row>
    <row r="349" spans="1:13" ht="15">
      <c r="A349" s="69" t="s">
        <v>188</v>
      </c>
      <c r="B349" s="181" t="s">
        <v>2067</v>
      </c>
      <c r="C349" s="62">
        <v>48429037</v>
      </c>
      <c r="D349" s="38">
        <f t="shared" si="10"/>
        <v>23356278</v>
      </c>
      <c r="E349" s="62">
        <v>5521562</v>
      </c>
      <c r="F349" s="62">
        <v>17834716</v>
      </c>
      <c r="H349" s="69" t="s">
        <v>194</v>
      </c>
      <c r="I349" s="181" t="s">
        <v>2069</v>
      </c>
      <c r="J349" s="62">
        <v>2339500</v>
      </c>
      <c r="K349" s="38">
        <f t="shared" si="11"/>
        <v>155500</v>
      </c>
      <c r="L349" s="60"/>
      <c r="M349" s="62">
        <v>155500</v>
      </c>
    </row>
    <row r="350" spans="1:13" ht="15">
      <c r="A350" s="69" t="s">
        <v>191</v>
      </c>
      <c r="B350" s="181" t="s">
        <v>2068</v>
      </c>
      <c r="C350" s="62">
        <v>23475338</v>
      </c>
      <c r="D350" s="38">
        <f t="shared" si="10"/>
        <v>26725532</v>
      </c>
      <c r="E350" s="62">
        <v>1160401</v>
      </c>
      <c r="F350" s="62">
        <v>25565131</v>
      </c>
      <c r="H350" s="69" t="s">
        <v>197</v>
      </c>
      <c r="I350" s="181" t="s">
        <v>2070</v>
      </c>
      <c r="J350" s="62">
        <v>2448150</v>
      </c>
      <c r="K350" s="38">
        <f t="shared" si="11"/>
        <v>14753171</v>
      </c>
      <c r="L350" s="62">
        <v>118600</v>
      </c>
      <c r="M350" s="62">
        <v>14634571</v>
      </c>
    </row>
    <row r="351" spans="1:13" ht="15">
      <c r="A351" s="69" t="s">
        <v>194</v>
      </c>
      <c r="B351" s="181" t="s">
        <v>2069</v>
      </c>
      <c r="C351" s="62">
        <v>19337415</v>
      </c>
      <c r="D351" s="38">
        <f t="shared" si="10"/>
        <v>10030051</v>
      </c>
      <c r="E351" s="62">
        <v>3429500</v>
      </c>
      <c r="F351" s="62">
        <v>6600551</v>
      </c>
      <c r="H351" s="69" t="s">
        <v>200</v>
      </c>
      <c r="I351" s="181" t="s">
        <v>2071</v>
      </c>
      <c r="J351" s="62">
        <v>34600</v>
      </c>
      <c r="K351" s="38">
        <f t="shared" si="11"/>
        <v>852492</v>
      </c>
      <c r="L351" s="62">
        <v>57500</v>
      </c>
      <c r="M351" s="62">
        <v>794992</v>
      </c>
    </row>
    <row r="352" spans="1:13" ht="15">
      <c r="A352" s="69" t="s">
        <v>197</v>
      </c>
      <c r="B352" s="181" t="s">
        <v>2070</v>
      </c>
      <c r="C352" s="62">
        <v>15807607</v>
      </c>
      <c r="D352" s="38">
        <f t="shared" si="10"/>
        <v>28251944</v>
      </c>
      <c r="E352" s="62">
        <v>2333613</v>
      </c>
      <c r="F352" s="62">
        <v>25918331</v>
      </c>
      <c r="H352" s="69" t="s">
        <v>203</v>
      </c>
      <c r="I352" s="181" t="s">
        <v>2072</v>
      </c>
      <c r="J352" s="62">
        <v>8800</v>
      </c>
      <c r="K352" s="38">
        <f t="shared" si="11"/>
        <v>982115</v>
      </c>
      <c r="L352" s="60"/>
      <c r="M352" s="62">
        <v>982115</v>
      </c>
    </row>
    <row r="353" spans="1:13" ht="15">
      <c r="A353" s="69" t="s">
        <v>200</v>
      </c>
      <c r="B353" s="181" t="s">
        <v>2071</v>
      </c>
      <c r="C353" s="62">
        <v>118895</v>
      </c>
      <c r="D353" s="38">
        <f t="shared" si="10"/>
        <v>3975560</v>
      </c>
      <c r="E353" s="62">
        <v>1270160</v>
      </c>
      <c r="F353" s="62">
        <v>2705400</v>
      </c>
      <c r="H353" s="69" t="s">
        <v>206</v>
      </c>
      <c r="I353" s="181" t="s">
        <v>2073</v>
      </c>
      <c r="J353" s="62">
        <v>769862</v>
      </c>
      <c r="K353" s="38">
        <f t="shared" si="11"/>
        <v>22100754</v>
      </c>
      <c r="L353" s="62">
        <v>229400</v>
      </c>
      <c r="M353" s="62">
        <v>21871354</v>
      </c>
    </row>
    <row r="354" spans="1:13" ht="15">
      <c r="A354" s="69" t="s">
        <v>203</v>
      </c>
      <c r="B354" s="181" t="s">
        <v>2072</v>
      </c>
      <c r="C354" s="62">
        <v>8009919</v>
      </c>
      <c r="D354" s="38">
        <f t="shared" si="10"/>
        <v>6922400</v>
      </c>
      <c r="E354" s="62">
        <v>590902</v>
      </c>
      <c r="F354" s="62">
        <v>6331498</v>
      </c>
      <c r="H354" s="69" t="s">
        <v>209</v>
      </c>
      <c r="I354" s="181" t="s">
        <v>2074</v>
      </c>
      <c r="J354" s="62">
        <v>28051098</v>
      </c>
      <c r="K354" s="38">
        <f t="shared" si="11"/>
        <v>6931295</v>
      </c>
      <c r="L354" s="62">
        <v>150000</v>
      </c>
      <c r="M354" s="62">
        <v>6781295</v>
      </c>
    </row>
    <row r="355" spans="1:13" ht="15">
      <c r="A355" s="69" t="s">
        <v>206</v>
      </c>
      <c r="B355" s="181" t="s">
        <v>2073</v>
      </c>
      <c r="C355" s="62">
        <v>35233747</v>
      </c>
      <c r="D355" s="38">
        <f t="shared" si="10"/>
        <v>50502571</v>
      </c>
      <c r="E355" s="62">
        <v>16264327</v>
      </c>
      <c r="F355" s="62">
        <v>34238244</v>
      </c>
      <c r="H355" s="69" t="s">
        <v>212</v>
      </c>
      <c r="I355" s="181" t="s">
        <v>2075</v>
      </c>
      <c r="J355" s="62">
        <v>263200</v>
      </c>
      <c r="K355" s="38">
        <f t="shared" si="11"/>
        <v>1003716</v>
      </c>
      <c r="L355" s="62">
        <v>300000</v>
      </c>
      <c r="M355" s="62">
        <v>703716</v>
      </c>
    </row>
    <row r="356" spans="1:13" ht="15">
      <c r="A356" s="69" t="s">
        <v>209</v>
      </c>
      <c r="B356" s="181" t="s">
        <v>2074</v>
      </c>
      <c r="C356" s="62">
        <v>4472800</v>
      </c>
      <c r="D356" s="38">
        <f t="shared" si="10"/>
        <v>7376368</v>
      </c>
      <c r="E356" s="62">
        <v>1178588</v>
      </c>
      <c r="F356" s="62">
        <v>6197780</v>
      </c>
      <c r="H356" s="69" t="s">
        <v>215</v>
      </c>
      <c r="I356" s="181" t="s">
        <v>2076</v>
      </c>
      <c r="J356" s="62">
        <v>6056200</v>
      </c>
      <c r="K356" s="38">
        <f t="shared" si="11"/>
        <v>8896825</v>
      </c>
      <c r="L356" s="60"/>
      <c r="M356" s="62">
        <v>8896825</v>
      </c>
    </row>
    <row r="357" spans="1:13" ht="15">
      <c r="A357" s="69" t="s">
        <v>212</v>
      </c>
      <c r="B357" s="181" t="s">
        <v>2075</v>
      </c>
      <c r="C357" s="62">
        <v>7127500</v>
      </c>
      <c r="D357" s="38">
        <f t="shared" si="10"/>
        <v>9077047</v>
      </c>
      <c r="E357" s="62">
        <v>1886050</v>
      </c>
      <c r="F357" s="62">
        <v>7190997</v>
      </c>
      <c r="H357" s="69" t="s">
        <v>218</v>
      </c>
      <c r="I357" s="181" t="s">
        <v>2077</v>
      </c>
      <c r="J357" s="62">
        <v>50000</v>
      </c>
      <c r="K357" s="38">
        <f t="shared" si="11"/>
        <v>842003</v>
      </c>
      <c r="L357" s="60"/>
      <c r="M357" s="62">
        <v>842003</v>
      </c>
    </row>
    <row r="358" spans="1:13" ht="15">
      <c r="A358" s="69" t="s">
        <v>215</v>
      </c>
      <c r="B358" s="181" t="s">
        <v>2076</v>
      </c>
      <c r="C358" s="62">
        <v>4410881</v>
      </c>
      <c r="D358" s="38">
        <f t="shared" si="10"/>
        <v>16894400</v>
      </c>
      <c r="E358" s="62">
        <v>1839157</v>
      </c>
      <c r="F358" s="62">
        <v>15055243</v>
      </c>
      <c r="H358" s="69" t="s">
        <v>221</v>
      </c>
      <c r="I358" s="181" t="s">
        <v>2078</v>
      </c>
      <c r="J358" s="62">
        <v>29568766</v>
      </c>
      <c r="K358" s="38">
        <f t="shared" si="11"/>
        <v>13591964</v>
      </c>
      <c r="L358" s="62">
        <v>39400</v>
      </c>
      <c r="M358" s="62">
        <v>13552564</v>
      </c>
    </row>
    <row r="359" spans="1:13" ht="15">
      <c r="A359" s="69" t="s">
        <v>218</v>
      </c>
      <c r="B359" s="181" t="s">
        <v>2077</v>
      </c>
      <c r="C359" s="62">
        <v>136500</v>
      </c>
      <c r="D359" s="38">
        <f t="shared" si="10"/>
        <v>1790304</v>
      </c>
      <c r="E359" s="60"/>
      <c r="F359" s="62">
        <v>1790304</v>
      </c>
      <c r="H359" s="69" t="s">
        <v>224</v>
      </c>
      <c r="I359" s="181" t="s">
        <v>2079</v>
      </c>
      <c r="J359" s="62">
        <v>883500</v>
      </c>
      <c r="K359" s="38">
        <f t="shared" si="11"/>
        <v>24901023</v>
      </c>
      <c r="L359" s="62">
        <v>4369500</v>
      </c>
      <c r="M359" s="62">
        <v>20531523</v>
      </c>
    </row>
    <row r="360" spans="1:13" ht="15">
      <c r="A360" s="69" t="s">
        <v>221</v>
      </c>
      <c r="B360" s="181" t="s">
        <v>2078</v>
      </c>
      <c r="C360" s="62">
        <v>13245700</v>
      </c>
      <c r="D360" s="38">
        <f t="shared" si="10"/>
        <v>11141601</v>
      </c>
      <c r="E360" s="62">
        <v>917530</v>
      </c>
      <c r="F360" s="62">
        <v>10224071</v>
      </c>
      <c r="H360" s="69" t="s">
        <v>227</v>
      </c>
      <c r="I360" s="181" t="s">
        <v>2080</v>
      </c>
      <c r="J360" s="62">
        <v>600000</v>
      </c>
      <c r="K360" s="38">
        <f t="shared" si="11"/>
        <v>11389201</v>
      </c>
      <c r="L360" s="62">
        <v>6032000</v>
      </c>
      <c r="M360" s="62">
        <v>5357201</v>
      </c>
    </row>
    <row r="361" spans="1:13" ht="15">
      <c r="A361" s="69" t="s">
        <v>224</v>
      </c>
      <c r="B361" s="181" t="s">
        <v>2079</v>
      </c>
      <c r="C361" s="62">
        <v>8720650</v>
      </c>
      <c r="D361" s="38">
        <f t="shared" si="10"/>
        <v>27399828</v>
      </c>
      <c r="E361" s="62">
        <v>10153530</v>
      </c>
      <c r="F361" s="62">
        <v>17246298</v>
      </c>
      <c r="H361" s="69" t="s">
        <v>230</v>
      </c>
      <c r="I361" s="181" t="s">
        <v>2081</v>
      </c>
      <c r="J361" s="62">
        <v>820001</v>
      </c>
      <c r="K361" s="38">
        <f t="shared" si="11"/>
        <v>5910889</v>
      </c>
      <c r="L361" s="62">
        <v>49741</v>
      </c>
      <c r="M361" s="62">
        <v>5861148</v>
      </c>
    </row>
    <row r="362" spans="1:13" ht="15">
      <c r="A362" s="69" t="s">
        <v>227</v>
      </c>
      <c r="B362" s="181" t="s">
        <v>2080</v>
      </c>
      <c r="C362" s="62">
        <v>4858050</v>
      </c>
      <c r="D362" s="38">
        <f t="shared" si="10"/>
        <v>6868936</v>
      </c>
      <c r="E362" s="62">
        <v>3004675</v>
      </c>
      <c r="F362" s="62">
        <v>3864261</v>
      </c>
      <c r="H362" s="69" t="s">
        <v>233</v>
      </c>
      <c r="I362" s="181" t="s">
        <v>2082</v>
      </c>
      <c r="J362" s="62">
        <v>205043</v>
      </c>
      <c r="K362" s="38">
        <f t="shared" si="11"/>
        <v>7418387</v>
      </c>
      <c r="L362" s="62">
        <v>11751</v>
      </c>
      <c r="M362" s="62">
        <v>7406636</v>
      </c>
    </row>
    <row r="363" spans="1:13" ht="15">
      <c r="A363" s="69" t="s">
        <v>230</v>
      </c>
      <c r="B363" s="181" t="s">
        <v>2081</v>
      </c>
      <c r="C363" s="62">
        <v>101302</v>
      </c>
      <c r="D363" s="38">
        <f t="shared" si="10"/>
        <v>5741943</v>
      </c>
      <c r="E363" s="62">
        <v>174275</v>
      </c>
      <c r="F363" s="62">
        <v>5567668</v>
      </c>
      <c r="H363" s="69" t="s">
        <v>236</v>
      </c>
      <c r="I363" s="181" t="s">
        <v>2083</v>
      </c>
      <c r="J363" s="62">
        <v>76812</v>
      </c>
      <c r="K363" s="38">
        <f t="shared" si="11"/>
        <v>38650</v>
      </c>
      <c r="L363" s="62">
        <v>20000</v>
      </c>
      <c r="M363" s="62">
        <v>18650</v>
      </c>
    </row>
    <row r="364" spans="1:13" ht="15">
      <c r="A364" s="69" t="s">
        <v>233</v>
      </c>
      <c r="B364" s="181" t="s">
        <v>2082</v>
      </c>
      <c r="C364" s="62">
        <v>527001</v>
      </c>
      <c r="D364" s="38">
        <f t="shared" si="10"/>
        <v>7124655</v>
      </c>
      <c r="E364" s="62">
        <v>934801</v>
      </c>
      <c r="F364" s="62">
        <v>6189854</v>
      </c>
      <c r="H364" s="69" t="s">
        <v>239</v>
      </c>
      <c r="I364" s="181" t="s">
        <v>2084</v>
      </c>
      <c r="J364" s="60"/>
      <c r="K364" s="38">
        <f t="shared" si="11"/>
        <v>1567877</v>
      </c>
      <c r="L364" s="60"/>
      <c r="M364" s="62">
        <v>1567877</v>
      </c>
    </row>
    <row r="365" spans="1:13" ht="15">
      <c r="A365" s="69" t="s">
        <v>236</v>
      </c>
      <c r="B365" s="181" t="s">
        <v>2083</v>
      </c>
      <c r="C365" s="60"/>
      <c r="D365" s="38">
        <f t="shared" si="10"/>
        <v>736289</v>
      </c>
      <c r="E365" s="62">
        <v>214700</v>
      </c>
      <c r="F365" s="62">
        <v>521589</v>
      </c>
      <c r="H365" s="69" t="s">
        <v>242</v>
      </c>
      <c r="I365" s="181" t="s">
        <v>2085</v>
      </c>
      <c r="J365" s="60"/>
      <c r="K365" s="38">
        <f t="shared" si="11"/>
        <v>1473373</v>
      </c>
      <c r="L365" s="62">
        <v>516000</v>
      </c>
      <c r="M365" s="62">
        <v>957373</v>
      </c>
    </row>
    <row r="366" spans="1:13" ht="15">
      <c r="A366" s="69" t="s">
        <v>239</v>
      </c>
      <c r="B366" s="181" t="s">
        <v>2084</v>
      </c>
      <c r="C366" s="62">
        <v>16407100</v>
      </c>
      <c r="D366" s="38">
        <f t="shared" si="10"/>
        <v>16965096</v>
      </c>
      <c r="E366" s="62">
        <v>6318414</v>
      </c>
      <c r="F366" s="62">
        <v>10646682</v>
      </c>
      <c r="H366" s="69" t="s">
        <v>245</v>
      </c>
      <c r="I366" s="181" t="s">
        <v>2086</v>
      </c>
      <c r="J366" s="62">
        <v>1414105</v>
      </c>
      <c r="K366" s="38">
        <f t="shared" si="11"/>
        <v>3409619</v>
      </c>
      <c r="L366" s="62">
        <v>328500</v>
      </c>
      <c r="M366" s="62">
        <v>3081119</v>
      </c>
    </row>
    <row r="367" spans="1:13" ht="15">
      <c r="A367" s="69" t="s">
        <v>242</v>
      </c>
      <c r="B367" s="181" t="s">
        <v>2085</v>
      </c>
      <c r="C367" s="62">
        <v>4435325</v>
      </c>
      <c r="D367" s="38">
        <f t="shared" si="10"/>
        <v>1342838</v>
      </c>
      <c r="E367" s="62">
        <v>365170</v>
      </c>
      <c r="F367" s="62">
        <v>977668</v>
      </c>
      <c r="H367" s="69" t="s">
        <v>248</v>
      </c>
      <c r="I367" s="181" t="s">
        <v>2087</v>
      </c>
      <c r="J367" s="60"/>
      <c r="K367" s="38">
        <f t="shared" si="11"/>
        <v>4694551</v>
      </c>
      <c r="L367" s="62">
        <v>20540</v>
      </c>
      <c r="M367" s="62">
        <v>4674011</v>
      </c>
    </row>
    <row r="368" spans="1:13" ht="15">
      <c r="A368" s="69" t="s">
        <v>245</v>
      </c>
      <c r="B368" s="181" t="s">
        <v>2086</v>
      </c>
      <c r="C368" s="62">
        <v>14109110</v>
      </c>
      <c r="D368" s="38">
        <f t="shared" si="10"/>
        <v>5580120</v>
      </c>
      <c r="E368" s="62">
        <v>1933023</v>
      </c>
      <c r="F368" s="62">
        <v>3647097</v>
      </c>
      <c r="H368" s="69" t="s">
        <v>254</v>
      </c>
      <c r="I368" s="181" t="s">
        <v>2089</v>
      </c>
      <c r="J368" s="62">
        <v>26000</v>
      </c>
      <c r="K368" s="38">
        <f t="shared" si="11"/>
        <v>134456</v>
      </c>
      <c r="L368" s="60"/>
      <c r="M368" s="62">
        <v>134456</v>
      </c>
    </row>
    <row r="369" spans="1:13" ht="15">
      <c r="A369" s="69" t="s">
        <v>248</v>
      </c>
      <c r="B369" s="181" t="s">
        <v>2087</v>
      </c>
      <c r="C369" s="62">
        <v>955850</v>
      </c>
      <c r="D369" s="38">
        <f t="shared" si="10"/>
        <v>4000032</v>
      </c>
      <c r="E369" s="62">
        <v>1468330</v>
      </c>
      <c r="F369" s="62">
        <v>2531702</v>
      </c>
      <c r="H369" s="69" t="s">
        <v>256</v>
      </c>
      <c r="I369" s="181" t="s">
        <v>2090</v>
      </c>
      <c r="J369" s="62">
        <v>2653682</v>
      </c>
      <c r="K369" s="38">
        <f t="shared" si="11"/>
        <v>1749505</v>
      </c>
      <c r="L369" s="60"/>
      <c r="M369" s="62">
        <v>1749505</v>
      </c>
    </row>
    <row r="370" spans="1:13" ht="15">
      <c r="A370" s="69" t="s">
        <v>251</v>
      </c>
      <c r="B370" s="181" t="s">
        <v>2088</v>
      </c>
      <c r="C370" s="60"/>
      <c r="D370" s="38">
        <f t="shared" si="10"/>
        <v>889101</v>
      </c>
      <c r="E370" s="60"/>
      <c r="F370" s="62">
        <v>889101</v>
      </c>
      <c r="H370" s="69" t="s">
        <v>259</v>
      </c>
      <c r="I370" s="181" t="s">
        <v>2091</v>
      </c>
      <c r="J370" s="62">
        <v>870795</v>
      </c>
      <c r="K370" s="38">
        <f t="shared" si="11"/>
        <v>422997</v>
      </c>
      <c r="L370" s="60"/>
      <c r="M370" s="62">
        <v>422997</v>
      </c>
    </row>
    <row r="371" spans="1:13" ht="15">
      <c r="A371" s="69" t="s">
        <v>254</v>
      </c>
      <c r="B371" s="181" t="s">
        <v>2089</v>
      </c>
      <c r="C371" s="62">
        <v>502750</v>
      </c>
      <c r="D371" s="38">
        <f t="shared" si="10"/>
        <v>2182284</v>
      </c>
      <c r="E371" s="62">
        <v>1385710</v>
      </c>
      <c r="F371" s="62">
        <v>796574</v>
      </c>
      <c r="H371" s="69" t="s">
        <v>261</v>
      </c>
      <c r="I371" s="181" t="s">
        <v>2092</v>
      </c>
      <c r="J371" s="60"/>
      <c r="K371" s="38">
        <f t="shared" si="11"/>
        <v>984831</v>
      </c>
      <c r="L371" s="60"/>
      <c r="M371" s="62">
        <v>984831</v>
      </c>
    </row>
    <row r="372" spans="1:13" ht="15">
      <c r="A372" s="69" t="s">
        <v>256</v>
      </c>
      <c r="B372" s="181" t="s">
        <v>2090</v>
      </c>
      <c r="C372" s="62">
        <v>26138984</v>
      </c>
      <c r="D372" s="38">
        <f t="shared" si="10"/>
        <v>11081380</v>
      </c>
      <c r="E372" s="62">
        <v>5245742</v>
      </c>
      <c r="F372" s="62">
        <v>5835638</v>
      </c>
      <c r="H372" s="69" t="s">
        <v>264</v>
      </c>
      <c r="I372" s="181" t="s">
        <v>2093</v>
      </c>
      <c r="J372" s="62">
        <v>721000</v>
      </c>
      <c r="K372" s="38">
        <f t="shared" si="11"/>
        <v>3288433</v>
      </c>
      <c r="L372" s="62">
        <v>615677</v>
      </c>
      <c r="M372" s="62">
        <v>2672756</v>
      </c>
    </row>
    <row r="373" spans="1:13" ht="15">
      <c r="A373" s="69" t="s">
        <v>259</v>
      </c>
      <c r="B373" s="181" t="s">
        <v>2091</v>
      </c>
      <c r="C373" s="62">
        <v>1951050</v>
      </c>
      <c r="D373" s="38">
        <f t="shared" si="10"/>
        <v>4674634</v>
      </c>
      <c r="E373" s="62">
        <v>2542475</v>
      </c>
      <c r="F373" s="62">
        <v>2132159</v>
      </c>
      <c r="H373" s="69" t="s">
        <v>267</v>
      </c>
      <c r="I373" s="181" t="s">
        <v>2094</v>
      </c>
      <c r="J373" s="62">
        <v>10152152</v>
      </c>
      <c r="K373" s="38">
        <f t="shared" si="11"/>
        <v>29750668</v>
      </c>
      <c r="L373" s="62">
        <v>3555167</v>
      </c>
      <c r="M373" s="62">
        <v>26195501</v>
      </c>
    </row>
    <row r="374" spans="1:13" ht="15">
      <c r="A374" s="69" t="s">
        <v>261</v>
      </c>
      <c r="B374" s="181" t="s">
        <v>2092</v>
      </c>
      <c r="C374" s="62">
        <v>2840035</v>
      </c>
      <c r="D374" s="38">
        <f t="shared" si="10"/>
        <v>2041229</v>
      </c>
      <c r="E374" s="62">
        <v>295150</v>
      </c>
      <c r="F374" s="62">
        <v>1746079</v>
      </c>
      <c r="H374" s="69" t="s">
        <v>270</v>
      </c>
      <c r="I374" s="181" t="s">
        <v>2095</v>
      </c>
      <c r="J374" s="62">
        <v>766902</v>
      </c>
      <c r="K374" s="38">
        <f t="shared" si="11"/>
        <v>6071506</v>
      </c>
      <c r="L374" s="60"/>
      <c r="M374" s="62">
        <v>6071506</v>
      </c>
    </row>
    <row r="375" spans="1:13" ht="15">
      <c r="A375" s="69" t="s">
        <v>264</v>
      </c>
      <c r="B375" s="181" t="s">
        <v>2093</v>
      </c>
      <c r="C375" s="62">
        <v>1286300</v>
      </c>
      <c r="D375" s="38">
        <f t="shared" si="10"/>
        <v>5715632</v>
      </c>
      <c r="E375" s="62">
        <v>1845000</v>
      </c>
      <c r="F375" s="62">
        <v>3870632</v>
      </c>
      <c r="H375" s="69" t="s">
        <v>274</v>
      </c>
      <c r="I375" s="181" t="s">
        <v>2096</v>
      </c>
      <c r="J375" s="62">
        <v>35000</v>
      </c>
      <c r="K375" s="38">
        <f t="shared" si="11"/>
        <v>798698</v>
      </c>
      <c r="L375" s="60"/>
      <c r="M375" s="62">
        <v>798698</v>
      </c>
    </row>
    <row r="376" spans="1:13" ht="15">
      <c r="A376" s="69" t="s">
        <v>267</v>
      </c>
      <c r="B376" s="181" t="s">
        <v>2094</v>
      </c>
      <c r="C376" s="62">
        <v>20066665</v>
      </c>
      <c r="D376" s="38">
        <f t="shared" si="10"/>
        <v>21218346</v>
      </c>
      <c r="E376" s="62">
        <v>7801209</v>
      </c>
      <c r="F376" s="62">
        <v>13417137</v>
      </c>
      <c r="H376" s="69" t="s">
        <v>277</v>
      </c>
      <c r="I376" s="181" t="s">
        <v>2097</v>
      </c>
      <c r="J376" s="62">
        <v>113377</v>
      </c>
      <c r="K376" s="38">
        <f t="shared" si="11"/>
        <v>768727</v>
      </c>
      <c r="L376" s="60"/>
      <c r="M376" s="62">
        <v>768727</v>
      </c>
    </row>
    <row r="377" spans="1:13" ht="15">
      <c r="A377" s="69" t="s">
        <v>270</v>
      </c>
      <c r="B377" s="181" t="s">
        <v>2095</v>
      </c>
      <c r="C377" s="62">
        <v>600510</v>
      </c>
      <c r="D377" s="38">
        <f t="shared" si="10"/>
        <v>5529322</v>
      </c>
      <c r="E377" s="62">
        <v>2361198</v>
      </c>
      <c r="F377" s="62">
        <v>3168124</v>
      </c>
      <c r="H377" s="69" t="s">
        <v>280</v>
      </c>
      <c r="I377" s="181" t="s">
        <v>2098</v>
      </c>
      <c r="J377" s="60"/>
      <c r="K377" s="38">
        <f t="shared" si="11"/>
        <v>172120</v>
      </c>
      <c r="L377" s="62">
        <v>102800</v>
      </c>
      <c r="M377" s="62">
        <v>69320</v>
      </c>
    </row>
    <row r="378" spans="1:13" ht="15">
      <c r="A378" s="69" t="s">
        <v>274</v>
      </c>
      <c r="B378" s="181" t="s">
        <v>2096</v>
      </c>
      <c r="C378" s="62">
        <v>271890</v>
      </c>
      <c r="D378" s="38">
        <f t="shared" si="10"/>
        <v>4173774</v>
      </c>
      <c r="E378" s="62">
        <v>773900</v>
      </c>
      <c r="F378" s="62">
        <v>3399874</v>
      </c>
      <c r="H378" s="69" t="s">
        <v>283</v>
      </c>
      <c r="I378" s="181" t="s">
        <v>2099</v>
      </c>
      <c r="J378" s="62">
        <v>263230</v>
      </c>
      <c r="K378" s="38">
        <f t="shared" si="11"/>
        <v>2034629</v>
      </c>
      <c r="L378" s="62">
        <v>55000</v>
      </c>
      <c r="M378" s="62">
        <v>1979629</v>
      </c>
    </row>
    <row r="379" spans="1:13" ht="15">
      <c r="A379" s="69" t="s">
        <v>277</v>
      </c>
      <c r="B379" s="181" t="s">
        <v>2097</v>
      </c>
      <c r="C379" s="62">
        <v>1527000</v>
      </c>
      <c r="D379" s="38">
        <f t="shared" si="10"/>
        <v>4686293</v>
      </c>
      <c r="E379" s="62">
        <v>1813550</v>
      </c>
      <c r="F379" s="62">
        <v>2872743</v>
      </c>
      <c r="H379" s="69" t="s">
        <v>286</v>
      </c>
      <c r="I379" s="181" t="s">
        <v>2100</v>
      </c>
      <c r="J379" s="60"/>
      <c r="K379" s="38">
        <f t="shared" si="11"/>
        <v>7400</v>
      </c>
      <c r="L379" s="62">
        <v>5500</v>
      </c>
      <c r="M379" s="62">
        <v>1900</v>
      </c>
    </row>
    <row r="380" spans="1:13" ht="15">
      <c r="A380" s="69" t="s">
        <v>280</v>
      </c>
      <c r="B380" s="181" t="s">
        <v>2098</v>
      </c>
      <c r="C380" s="62">
        <v>3336200</v>
      </c>
      <c r="D380" s="38">
        <f t="shared" si="10"/>
        <v>5589986</v>
      </c>
      <c r="E380" s="62">
        <v>672450</v>
      </c>
      <c r="F380" s="62">
        <v>4917536</v>
      </c>
      <c r="H380" s="69" t="s">
        <v>289</v>
      </c>
      <c r="I380" s="181" t="s">
        <v>2101</v>
      </c>
      <c r="J380" s="60"/>
      <c r="K380" s="38">
        <f t="shared" si="11"/>
        <v>1239075</v>
      </c>
      <c r="L380" s="60"/>
      <c r="M380" s="62">
        <v>1239075</v>
      </c>
    </row>
    <row r="381" spans="1:13" ht="15">
      <c r="A381" s="69" t="s">
        <v>283</v>
      </c>
      <c r="B381" s="181" t="s">
        <v>2099</v>
      </c>
      <c r="C381" s="62">
        <v>2558200</v>
      </c>
      <c r="D381" s="38">
        <f t="shared" si="10"/>
        <v>12781071</v>
      </c>
      <c r="E381" s="62">
        <v>7223770</v>
      </c>
      <c r="F381" s="62">
        <v>5557301</v>
      </c>
      <c r="H381" s="69" t="s">
        <v>292</v>
      </c>
      <c r="I381" s="181" t="s">
        <v>2102</v>
      </c>
      <c r="J381" s="62">
        <v>1216999</v>
      </c>
      <c r="K381" s="38">
        <f t="shared" si="11"/>
        <v>2998318</v>
      </c>
      <c r="L381" s="62">
        <v>19500</v>
      </c>
      <c r="M381" s="62">
        <v>2978818</v>
      </c>
    </row>
    <row r="382" spans="1:13" ht="15">
      <c r="A382" s="69" t="s">
        <v>286</v>
      </c>
      <c r="B382" s="181" t="s">
        <v>2100</v>
      </c>
      <c r="C382" s="62">
        <v>15687340</v>
      </c>
      <c r="D382" s="38">
        <f t="shared" si="10"/>
        <v>19824985</v>
      </c>
      <c r="E382" s="62">
        <v>5478201</v>
      </c>
      <c r="F382" s="62">
        <v>14346784</v>
      </c>
      <c r="H382" s="69" t="s">
        <v>295</v>
      </c>
      <c r="I382" s="181" t="s">
        <v>2103</v>
      </c>
      <c r="J382" s="60"/>
      <c r="K382" s="38">
        <f t="shared" si="11"/>
        <v>9899787</v>
      </c>
      <c r="L382" s="60"/>
      <c r="M382" s="62">
        <v>9899787</v>
      </c>
    </row>
    <row r="383" spans="1:13" ht="15">
      <c r="A383" s="69" t="s">
        <v>289</v>
      </c>
      <c r="B383" s="181" t="s">
        <v>2101</v>
      </c>
      <c r="C383" s="62">
        <v>899500</v>
      </c>
      <c r="D383" s="38">
        <f t="shared" si="10"/>
        <v>1264656</v>
      </c>
      <c r="E383" s="62">
        <v>423000</v>
      </c>
      <c r="F383" s="62">
        <v>841656</v>
      </c>
      <c r="H383" s="69" t="s">
        <v>298</v>
      </c>
      <c r="I383" s="181" t="s">
        <v>2104</v>
      </c>
      <c r="J383" s="62">
        <v>1500</v>
      </c>
      <c r="K383" s="38">
        <f t="shared" si="11"/>
        <v>5281394</v>
      </c>
      <c r="L383" s="60"/>
      <c r="M383" s="62">
        <v>5281394</v>
      </c>
    </row>
    <row r="384" spans="1:13" ht="15">
      <c r="A384" s="69" t="s">
        <v>292</v>
      </c>
      <c r="B384" s="181" t="s">
        <v>2102</v>
      </c>
      <c r="C384" s="62">
        <v>2613300</v>
      </c>
      <c r="D384" s="38">
        <f t="shared" si="10"/>
        <v>7008700</v>
      </c>
      <c r="E384" s="62">
        <v>1616649</v>
      </c>
      <c r="F384" s="62">
        <v>5392051</v>
      </c>
      <c r="H384" s="69" t="s">
        <v>301</v>
      </c>
      <c r="I384" s="181" t="s">
        <v>2105</v>
      </c>
      <c r="J384" s="62">
        <v>5922570</v>
      </c>
      <c r="K384" s="38">
        <f t="shared" si="11"/>
        <v>17814794</v>
      </c>
      <c r="L384" s="60"/>
      <c r="M384" s="62">
        <v>17814794</v>
      </c>
    </row>
    <row r="385" spans="1:13" ht="15">
      <c r="A385" s="69" t="s">
        <v>295</v>
      </c>
      <c r="B385" s="181" t="s">
        <v>2103</v>
      </c>
      <c r="C385" s="62">
        <v>2558125</v>
      </c>
      <c r="D385" s="38">
        <f t="shared" si="10"/>
        <v>9342052</v>
      </c>
      <c r="E385" s="62">
        <v>2683750</v>
      </c>
      <c r="F385" s="62">
        <v>6658302</v>
      </c>
      <c r="H385" s="69" t="s">
        <v>304</v>
      </c>
      <c r="I385" s="181" t="s">
        <v>2106</v>
      </c>
      <c r="J385" s="62">
        <v>2160000</v>
      </c>
      <c r="K385" s="38">
        <f t="shared" si="11"/>
        <v>26287745</v>
      </c>
      <c r="L385" s="62">
        <v>25000</v>
      </c>
      <c r="M385" s="62">
        <v>26262745</v>
      </c>
    </row>
    <row r="386" spans="1:13" ht="15">
      <c r="A386" s="69" t="s">
        <v>298</v>
      </c>
      <c r="B386" s="181" t="s">
        <v>2104</v>
      </c>
      <c r="C386" s="62">
        <v>1469242</v>
      </c>
      <c r="D386" s="38">
        <f t="shared" si="10"/>
        <v>2395018</v>
      </c>
      <c r="E386" s="62">
        <v>468021</v>
      </c>
      <c r="F386" s="62">
        <v>1926997</v>
      </c>
      <c r="H386" s="69" t="s">
        <v>307</v>
      </c>
      <c r="I386" s="181" t="s">
        <v>2107</v>
      </c>
      <c r="J386" s="62">
        <v>5701146</v>
      </c>
      <c r="K386" s="38">
        <f t="shared" si="11"/>
        <v>14989815</v>
      </c>
      <c r="L386" s="62">
        <v>3728901</v>
      </c>
      <c r="M386" s="62">
        <v>11260914</v>
      </c>
    </row>
    <row r="387" spans="1:13" ht="15">
      <c r="A387" s="69" t="s">
        <v>301</v>
      </c>
      <c r="B387" s="181" t="s">
        <v>2105</v>
      </c>
      <c r="C387" s="62">
        <v>269300</v>
      </c>
      <c r="D387" s="38">
        <f t="shared" si="10"/>
        <v>6679536</v>
      </c>
      <c r="E387" s="62">
        <v>1612600</v>
      </c>
      <c r="F387" s="62">
        <v>5066936</v>
      </c>
      <c r="H387" s="69" t="s">
        <v>310</v>
      </c>
      <c r="I387" s="181" t="s">
        <v>2108</v>
      </c>
      <c r="J387" s="62">
        <v>1046100</v>
      </c>
      <c r="K387" s="38">
        <f t="shared" si="11"/>
        <v>216200</v>
      </c>
      <c r="L387" s="60"/>
      <c r="M387" s="62">
        <v>216200</v>
      </c>
    </row>
    <row r="388" spans="1:13" ht="15">
      <c r="A388" s="69" t="s">
        <v>304</v>
      </c>
      <c r="B388" s="181" t="s">
        <v>2106</v>
      </c>
      <c r="C388" s="62">
        <v>71279550</v>
      </c>
      <c r="D388" s="38">
        <f t="shared" si="10"/>
        <v>10654273</v>
      </c>
      <c r="E388" s="62">
        <v>3964702</v>
      </c>
      <c r="F388" s="62">
        <v>6689571</v>
      </c>
      <c r="H388" s="69" t="s">
        <v>313</v>
      </c>
      <c r="I388" s="181" t="s">
        <v>2109</v>
      </c>
      <c r="J388" s="62">
        <v>1243988</v>
      </c>
      <c r="K388" s="38">
        <f t="shared" si="11"/>
        <v>4832755</v>
      </c>
      <c r="L388" s="62">
        <v>1780700</v>
      </c>
      <c r="M388" s="62">
        <v>3052055</v>
      </c>
    </row>
    <row r="389" spans="1:13" ht="15">
      <c r="A389" s="69" t="s">
        <v>307</v>
      </c>
      <c r="B389" s="181" t="s">
        <v>2107</v>
      </c>
      <c r="C389" s="62">
        <v>42161582</v>
      </c>
      <c r="D389" s="38">
        <f t="shared" si="10"/>
        <v>7565767</v>
      </c>
      <c r="E389" s="62">
        <v>3146410</v>
      </c>
      <c r="F389" s="62">
        <v>4419357</v>
      </c>
      <c r="H389" s="69" t="s">
        <v>316</v>
      </c>
      <c r="I389" s="181" t="s">
        <v>2110</v>
      </c>
      <c r="J389" s="60"/>
      <c r="K389" s="38">
        <f t="shared" si="11"/>
        <v>193889</v>
      </c>
      <c r="L389" s="60"/>
      <c r="M389" s="62">
        <v>193889</v>
      </c>
    </row>
    <row r="390" spans="1:13" ht="15">
      <c r="A390" s="69" t="s">
        <v>310</v>
      </c>
      <c r="B390" s="181" t="s">
        <v>2108</v>
      </c>
      <c r="C390" s="62">
        <v>5707200</v>
      </c>
      <c r="D390" s="38">
        <f t="shared" si="10"/>
        <v>11031085</v>
      </c>
      <c r="E390" s="62">
        <v>3506100</v>
      </c>
      <c r="F390" s="62">
        <v>7524985</v>
      </c>
      <c r="H390" s="69" t="s">
        <v>322</v>
      </c>
      <c r="I390" s="181" t="s">
        <v>2112</v>
      </c>
      <c r="J390" s="62">
        <v>958300</v>
      </c>
      <c r="K390" s="38">
        <f t="shared" si="11"/>
        <v>15209642</v>
      </c>
      <c r="L390" s="62">
        <v>712500</v>
      </c>
      <c r="M390" s="62">
        <v>14497142</v>
      </c>
    </row>
    <row r="391" spans="1:13" ht="15">
      <c r="A391" s="69" t="s">
        <v>313</v>
      </c>
      <c r="B391" s="181" t="s">
        <v>2109</v>
      </c>
      <c r="C391" s="62">
        <v>1119751</v>
      </c>
      <c r="D391" s="38">
        <f aca="true" t="shared" si="12" ref="D391:D454">E391+F391</f>
        <v>9880403</v>
      </c>
      <c r="E391" s="62">
        <v>1837965</v>
      </c>
      <c r="F391" s="62">
        <v>8042438</v>
      </c>
      <c r="H391" s="69" t="s">
        <v>325</v>
      </c>
      <c r="I391" s="181" t="s">
        <v>2113</v>
      </c>
      <c r="J391" s="62">
        <v>955800</v>
      </c>
      <c r="K391" s="38">
        <f aca="true" t="shared" si="13" ref="K391:K454">L391+M391</f>
        <v>138557</v>
      </c>
      <c r="L391" s="60"/>
      <c r="M391" s="62">
        <v>138557</v>
      </c>
    </row>
    <row r="392" spans="1:13" ht="15">
      <c r="A392" s="69" t="s">
        <v>316</v>
      </c>
      <c r="B392" s="181" t="s">
        <v>2110</v>
      </c>
      <c r="C392" s="62">
        <v>4682800</v>
      </c>
      <c r="D392" s="38">
        <f t="shared" si="12"/>
        <v>5741268</v>
      </c>
      <c r="E392" s="62">
        <v>279230</v>
      </c>
      <c r="F392" s="62">
        <v>5462038</v>
      </c>
      <c r="H392" s="69" t="s">
        <v>328</v>
      </c>
      <c r="I392" s="181" t="s">
        <v>2114</v>
      </c>
      <c r="J392" s="62">
        <v>1</v>
      </c>
      <c r="K392" s="38">
        <f t="shared" si="13"/>
        <v>15456</v>
      </c>
      <c r="L392" s="60"/>
      <c r="M392" s="62">
        <v>15456</v>
      </c>
    </row>
    <row r="393" spans="1:13" ht="15">
      <c r="A393" s="69" t="s">
        <v>319</v>
      </c>
      <c r="B393" s="181" t="s">
        <v>2111</v>
      </c>
      <c r="C393" s="62">
        <v>0</v>
      </c>
      <c r="D393" s="38">
        <f t="shared" si="12"/>
        <v>3699458</v>
      </c>
      <c r="E393" s="62">
        <v>49650</v>
      </c>
      <c r="F393" s="62">
        <v>3649808</v>
      </c>
      <c r="H393" s="69" t="s">
        <v>331</v>
      </c>
      <c r="I393" s="181" t="s">
        <v>2115</v>
      </c>
      <c r="J393" s="60"/>
      <c r="K393" s="38">
        <f t="shared" si="13"/>
        <v>427952</v>
      </c>
      <c r="L393" s="60"/>
      <c r="M393" s="62">
        <v>427952</v>
      </c>
    </row>
    <row r="394" spans="1:13" ht="15">
      <c r="A394" s="69" t="s">
        <v>322</v>
      </c>
      <c r="B394" s="181" t="s">
        <v>2112</v>
      </c>
      <c r="C394" s="62">
        <v>8275900</v>
      </c>
      <c r="D394" s="38">
        <f t="shared" si="12"/>
        <v>17310944</v>
      </c>
      <c r="E394" s="62">
        <v>7296026</v>
      </c>
      <c r="F394" s="62">
        <v>10014918</v>
      </c>
      <c r="H394" s="69" t="s">
        <v>334</v>
      </c>
      <c r="I394" s="181" t="s">
        <v>2116</v>
      </c>
      <c r="J394" s="62">
        <v>318169</v>
      </c>
      <c r="K394" s="38">
        <f t="shared" si="13"/>
        <v>15076018</v>
      </c>
      <c r="L394" s="62">
        <v>789500</v>
      </c>
      <c r="M394" s="62">
        <v>14286518</v>
      </c>
    </row>
    <row r="395" spans="1:13" ht="15">
      <c r="A395" s="69" t="s">
        <v>325</v>
      </c>
      <c r="B395" s="181" t="s">
        <v>2113</v>
      </c>
      <c r="C395" s="62">
        <v>1262500</v>
      </c>
      <c r="D395" s="38">
        <f t="shared" si="12"/>
        <v>9603545</v>
      </c>
      <c r="E395" s="62">
        <v>1690580</v>
      </c>
      <c r="F395" s="62">
        <v>7912965</v>
      </c>
      <c r="H395" s="69" t="s">
        <v>337</v>
      </c>
      <c r="I395" s="181" t="s">
        <v>2117</v>
      </c>
      <c r="J395" s="62">
        <v>4867394</v>
      </c>
      <c r="K395" s="38">
        <f t="shared" si="13"/>
        <v>22624344</v>
      </c>
      <c r="L395" s="60"/>
      <c r="M395" s="62">
        <v>22624344</v>
      </c>
    </row>
    <row r="396" spans="1:13" ht="15">
      <c r="A396" s="69" t="s">
        <v>328</v>
      </c>
      <c r="B396" s="181" t="s">
        <v>2114</v>
      </c>
      <c r="C396" s="62">
        <v>3669201</v>
      </c>
      <c r="D396" s="38">
        <f t="shared" si="12"/>
        <v>7692152</v>
      </c>
      <c r="E396" s="62">
        <v>1495238</v>
      </c>
      <c r="F396" s="62">
        <v>6196914</v>
      </c>
      <c r="H396" s="69" t="s">
        <v>340</v>
      </c>
      <c r="I396" s="181" t="s">
        <v>2118</v>
      </c>
      <c r="J396" s="62">
        <v>1315364</v>
      </c>
      <c r="K396" s="38">
        <f t="shared" si="13"/>
        <v>30564613</v>
      </c>
      <c r="L396" s="60"/>
      <c r="M396" s="62">
        <v>30564613</v>
      </c>
    </row>
    <row r="397" spans="1:13" ht="15">
      <c r="A397" s="69" t="s">
        <v>331</v>
      </c>
      <c r="B397" s="181" t="s">
        <v>2115</v>
      </c>
      <c r="C397" s="62">
        <v>496630</v>
      </c>
      <c r="D397" s="38">
        <f t="shared" si="12"/>
        <v>1443302</v>
      </c>
      <c r="E397" s="62">
        <v>46600</v>
      </c>
      <c r="F397" s="62">
        <v>1396702</v>
      </c>
      <c r="H397" s="69" t="s">
        <v>343</v>
      </c>
      <c r="I397" s="181" t="s">
        <v>2119</v>
      </c>
      <c r="J397" s="62">
        <v>22544314</v>
      </c>
      <c r="K397" s="38">
        <f t="shared" si="13"/>
        <v>24625165</v>
      </c>
      <c r="L397" s="60"/>
      <c r="M397" s="62">
        <v>24625165</v>
      </c>
    </row>
    <row r="398" spans="1:13" ht="15">
      <c r="A398" s="69" t="s">
        <v>334</v>
      </c>
      <c r="B398" s="181" t="s">
        <v>2116</v>
      </c>
      <c r="C398" s="62">
        <v>62160923</v>
      </c>
      <c r="D398" s="38">
        <f t="shared" si="12"/>
        <v>21799989</v>
      </c>
      <c r="E398" s="62">
        <v>3577500</v>
      </c>
      <c r="F398" s="62">
        <v>18222489</v>
      </c>
      <c r="H398" s="69" t="s">
        <v>346</v>
      </c>
      <c r="I398" s="181" t="s">
        <v>2120</v>
      </c>
      <c r="J398" s="60"/>
      <c r="K398" s="38">
        <f t="shared" si="13"/>
        <v>2100263</v>
      </c>
      <c r="L398" s="60"/>
      <c r="M398" s="62">
        <v>2100263</v>
      </c>
    </row>
    <row r="399" spans="1:13" ht="15">
      <c r="A399" s="69" t="s">
        <v>337</v>
      </c>
      <c r="B399" s="181" t="s">
        <v>2117</v>
      </c>
      <c r="C399" s="62">
        <v>16487960</v>
      </c>
      <c r="D399" s="38">
        <f t="shared" si="12"/>
        <v>21666233</v>
      </c>
      <c r="E399" s="62">
        <v>4876020</v>
      </c>
      <c r="F399" s="62">
        <v>16790213</v>
      </c>
      <c r="H399" s="69" t="s">
        <v>349</v>
      </c>
      <c r="I399" s="181" t="s">
        <v>2121</v>
      </c>
      <c r="J399" s="62">
        <v>5500</v>
      </c>
      <c r="K399" s="38">
        <f t="shared" si="13"/>
        <v>684113</v>
      </c>
      <c r="L399" s="60"/>
      <c r="M399" s="62">
        <v>684113</v>
      </c>
    </row>
    <row r="400" spans="1:13" ht="15">
      <c r="A400" s="69" t="s">
        <v>340</v>
      </c>
      <c r="B400" s="181" t="s">
        <v>2118</v>
      </c>
      <c r="C400" s="62">
        <v>25168330</v>
      </c>
      <c r="D400" s="38">
        <f t="shared" si="12"/>
        <v>2961258</v>
      </c>
      <c r="E400" s="62">
        <v>474030</v>
      </c>
      <c r="F400" s="62">
        <v>2487228</v>
      </c>
      <c r="H400" s="69" t="s">
        <v>352</v>
      </c>
      <c r="I400" s="181" t="s">
        <v>2122</v>
      </c>
      <c r="J400" s="62">
        <v>23493570</v>
      </c>
      <c r="K400" s="38">
        <f t="shared" si="13"/>
        <v>16389168</v>
      </c>
      <c r="L400" s="62">
        <v>400000</v>
      </c>
      <c r="M400" s="62">
        <v>15989168</v>
      </c>
    </row>
    <row r="401" spans="1:13" ht="15">
      <c r="A401" s="69" t="s">
        <v>343</v>
      </c>
      <c r="B401" s="181" t="s">
        <v>2119</v>
      </c>
      <c r="C401" s="62">
        <v>14969700</v>
      </c>
      <c r="D401" s="38">
        <f t="shared" si="12"/>
        <v>21413848</v>
      </c>
      <c r="E401" s="62">
        <v>926380</v>
      </c>
      <c r="F401" s="62">
        <v>20487468</v>
      </c>
      <c r="H401" s="69" t="s">
        <v>355</v>
      </c>
      <c r="I401" s="181" t="s">
        <v>2123</v>
      </c>
      <c r="J401" s="62">
        <v>32500</v>
      </c>
      <c r="K401" s="38">
        <f t="shared" si="13"/>
        <v>335768</v>
      </c>
      <c r="L401" s="60"/>
      <c r="M401" s="62">
        <v>335768</v>
      </c>
    </row>
    <row r="402" spans="1:13" ht="15">
      <c r="A402" s="69" t="s">
        <v>346</v>
      </c>
      <c r="B402" s="181" t="s">
        <v>2120</v>
      </c>
      <c r="C402" s="62">
        <v>1893000</v>
      </c>
      <c r="D402" s="38">
        <f t="shared" si="12"/>
        <v>4787962</v>
      </c>
      <c r="E402" s="62">
        <v>1416150</v>
      </c>
      <c r="F402" s="62">
        <v>3371812</v>
      </c>
      <c r="H402" s="69" t="s">
        <v>358</v>
      </c>
      <c r="I402" s="181" t="s">
        <v>6</v>
      </c>
      <c r="J402" s="62">
        <v>7696668</v>
      </c>
      <c r="K402" s="38">
        <f t="shared" si="13"/>
        <v>23223352</v>
      </c>
      <c r="L402" s="62">
        <v>112501</v>
      </c>
      <c r="M402" s="62">
        <v>23110851</v>
      </c>
    </row>
    <row r="403" spans="1:13" ht="15">
      <c r="A403" s="69" t="s">
        <v>349</v>
      </c>
      <c r="B403" s="181" t="s">
        <v>2121</v>
      </c>
      <c r="C403" s="62">
        <v>3420660</v>
      </c>
      <c r="D403" s="38">
        <f t="shared" si="12"/>
        <v>1763279</v>
      </c>
      <c r="E403" s="62">
        <v>305400</v>
      </c>
      <c r="F403" s="62">
        <v>1457879</v>
      </c>
      <c r="H403" s="69" t="s">
        <v>361</v>
      </c>
      <c r="I403" s="181" t="s">
        <v>2124</v>
      </c>
      <c r="J403" s="62">
        <v>2535301</v>
      </c>
      <c r="K403" s="38">
        <f t="shared" si="13"/>
        <v>2191376</v>
      </c>
      <c r="L403" s="62">
        <v>425400</v>
      </c>
      <c r="M403" s="62">
        <v>1765976</v>
      </c>
    </row>
    <row r="404" spans="1:13" ht="15">
      <c r="A404" s="69" t="s">
        <v>352</v>
      </c>
      <c r="B404" s="181" t="s">
        <v>2122</v>
      </c>
      <c r="C404" s="62">
        <v>15947500</v>
      </c>
      <c r="D404" s="38">
        <f t="shared" si="12"/>
        <v>12145320</v>
      </c>
      <c r="E404" s="62">
        <v>1474347</v>
      </c>
      <c r="F404" s="62">
        <v>10670973</v>
      </c>
      <c r="H404" s="69" t="s">
        <v>364</v>
      </c>
      <c r="I404" s="181" t="s">
        <v>2125</v>
      </c>
      <c r="J404" s="62">
        <v>1434200</v>
      </c>
      <c r="K404" s="38">
        <f t="shared" si="13"/>
        <v>8819357</v>
      </c>
      <c r="L404" s="62">
        <v>344450</v>
      </c>
      <c r="M404" s="62">
        <v>8474907</v>
      </c>
    </row>
    <row r="405" spans="1:13" ht="15">
      <c r="A405" s="69" t="s">
        <v>355</v>
      </c>
      <c r="B405" s="181" t="s">
        <v>2123</v>
      </c>
      <c r="C405" s="62">
        <v>425400</v>
      </c>
      <c r="D405" s="38">
        <f t="shared" si="12"/>
        <v>3422540</v>
      </c>
      <c r="E405" s="62">
        <v>36900</v>
      </c>
      <c r="F405" s="62">
        <v>3385640</v>
      </c>
      <c r="H405" s="69" t="s">
        <v>367</v>
      </c>
      <c r="I405" s="181" t="s">
        <v>2126</v>
      </c>
      <c r="J405" s="62">
        <v>1279155</v>
      </c>
      <c r="K405" s="38">
        <f t="shared" si="13"/>
        <v>8519309</v>
      </c>
      <c r="L405" s="60"/>
      <c r="M405" s="62">
        <v>8519309</v>
      </c>
    </row>
    <row r="406" spans="1:13" ht="15">
      <c r="A406" s="69" t="s">
        <v>358</v>
      </c>
      <c r="B406" s="181" t="s">
        <v>6</v>
      </c>
      <c r="C406" s="62">
        <v>15127762</v>
      </c>
      <c r="D406" s="38">
        <f t="shared" si="12"/>
        <v>22427380</v>
      </c>
      <c r="E406" s="62">
        <v>5133039</v>
      </c>
      <c r="F406" s="62">
        <v>17294341</v>
      </c>
      <c r="H406" s="69" t="s">
        <v>370</v>
      </c>
      <c r="I406" s="181" t="s">
        <v>2127</v>
      </c>
      <c r="J406" s="62">
        <v>13500</v>
      </c>
      <c r="K406" s="38">
        <f t="shared" si="13"/>
        <v>955698</v>
      </c>
      <c r="L406" s="60"/>
      <c r="M406" s="62">
        <v>955698</v>
      </c>
    </row>
    <row r="407" spans="1:13" ht="15">
      <c r="A407" s="69" t="s">
        <v>361</v>
      </c>
      <c r="B407" s="181" t="s">
        <v>2124</v>
      </c>
      <c r="C407" s="62">
        <v>1321800</v>
      </c>
      <c r="D407" s="38">
        <f t="shared" si="12"/>
        <v>4893558</v>
      </c>
      <c r="E407" s="62">
        <v>705600</v>
      </c>
      <c r="F407" s="62">
        <v>4187958</v>
      </c>
      <c r="H407" s="69" t="s">
        <v>373</v>
      </c>
      <c r="I407" s="181" t="s">
        <v>2128</v>
      </c>
      <c r="J407" s="60"/>
      <c r="K407" s="38">
        <f t="shared" si="13"/>
        <v>3408042</v>
      </c>
      <c r="L407" s="60"/>
      <c r="M407" s="62">
        <v>3408042</v>
      </c>
    </row>
    <row r="408" spans="1:13" ht="15">
      <c r="A408" s="69" t="s">
        <v>364</v>
      </c>
      <c r="B408" s="181" t="s">
        <v>2125</v>
      </c>
      <c r="C408" s="62">
        <v>7201598</v>
      </c>
      <c r="D408" s="38">
        <f t="shared" si="12"/>
        <v>13509741</v>
      </c>
      <c r="E408" s="62">
        <v>6720580</v>
      </c>
      <c r="F408" s="62">
        <v>6789161</v>
      </c>
      <c r="H408" s="69" t="s">
        <v>376</v>
      </c>
      <c r="I408" s="181" t="s">
        <v>2129</v>
      </c>
      <c r="J408" s="62">
        <v>915157</v>
      </c>
      <c r="K408" s="38">
        <f t="shared" si="13"/>
        <v>6704856</v>
      </c>
      <c r="L408" s="62">
        <v>46500</v>
      </c>
      <c r="M408" s="62">
        <v>6658356</v>
      </c>
    </row>
    <row r="409" spans="1:13" ht="15">
      <c r="A409" s="69" t="s">
        <v>367</v>
      </c>
      <c r="B409" s="181" t="s">
        <v>2126</v>
      </c>
      <c r="C409" s="62">
        <v>1421500</v>
      </c>
      <c r="D409" s="38">
        <f t="shared" si="12"/>
        <v>13848048</v>
      </c>
      <c r="E409" s="62">
        <v>2562020</v>
      </c>
      <c r="F409" s="62">
        <v>11286028</v>
      </c>
      <c r="H409" s="69" t="s">
        <v>379</v>
      </c>
      <c r="I409" s="181" t="s">
        <v>2130</v>
      </c>
      <c r="J409" s="62">
        <v>923000</v>
      </c>
      <c r="K409" s="38">
        <f t="shared" si="13"/>
        <v>12426637</v>
      </c>
      <c r="L409" s="60"/>
      <c r="M409" s="62">
        <v>12426637</v>
      </c>
    </row>
    <row r="410" spans="1:13" ht="15">
      <c r="A410" s="69" t="s">
        <v>370</v>
      </c>
      <c r="B410" s="181" t="s">
        <v>2127</v>
      </c>
      <c r="C410" s="62">
        <v>360650</v>
      </c>
      <c r="D410" s="38">
        <f t="shared" si="12"/>
        <v>2900681</v>
      </c>
      <c r="E410" s="62">
        <v>335500</v>
      </c>
      <c r="F410" s="62">
        <v>2565181</v>
      </c>
      <c r="H410" s="69" t="s">
        <v>385</v>
      </c>
      <c r="I410" s="181" t="s">
        <v>1820</v>
      </c>
      <c r="J410" s="62">
        <v>40000</v>
      </c>
      <c r="K410" s="38">
        <f t="shared" si="13"/>
        <v>4946280</v>
      </c>
      <c r="L410" s="62">
        <v>66000</v>
      </c>
      <c r="M410" s="62">
        <v>4880280</v>
      </c>
    </row>
    <row r="411" spans="1:13" ht="15">
      <c r="A411" s="69" t="s">
        <v>373</v>
      </c>
      <c r="B411" s="181" t="s">
        <v>2128</v>
      </c>
      <c r="C411" s="62">
        <v>36000</v>
      </c>
      <c r="D411" s="38">
        <f t="shared" si="12"/>
        <v>3414749</v>
      </c>
      <c r="E411" s="62">
        <v>178300</v>
      </c>
      <c r="F411" s="62">
        <v>3236449</v>
      </c>
      <c r="H411" s="69" t="s">
        <v>387</v>
      </c>
      <c r="I411" s="181" t="s">
        <v>2132</v>
      </c>
      <c r="J411" s="62">
        <v>180400</v>
      </c>
      <c r="K411" s="38">
        <f t="shared" si="13"/>
        <v>3822121</v>
      </c>
      <c r="L411" s="60"/>
      <c r="M411" s="62">
        <v>3822121</v>
      </c>
    </row>
    <row r="412" spans="1:13" ht="15">
      <c r="A412" s="69" t="s">
        <v>376</v>
      </c>
      <c r="B412" s="181" t="s">
        <v>2129</v>
      </c>
      <c r="C412" s="62">
        <v>14769755</v>
      </c>
      <c r="D412" s="38">
        <f t="shared" si="12"/>
        <v>15576301</v>
      </c>
      <c r="E412" s="62">
        <v>2653906</v>
      </c>
      <c r="F412" s="62">
        <v>12922395</v>
      </c>
      <c r="H412" s="69" t="s">
        <v>391</v>
      </c>
      <c r="I412" s="181" t="s">
        <v>2133</v>
      </c>
      <c r="J412" s="62">
        <v>610000</v>
      </c>
      <c r="K412" s="38">
        <f t="shared" si="13"/>
        <v>711958</v>
      </c>
      <c r="L412" s="60"/>
      <c r="M412" s="62">
        <v>711958</v>
      </c>
    </row>
    <row r="413" spans="1:13" ht="15">
      <c r="A413" s="69" t="s">
        <v>379</v>
      </c>
      <c r="B413" s="181" t="s">
        <v>2130</v>
      </c>
      <c r="C413" s="62">
        <v>1013997</v>
      </c>
      <c r="D413" s="38">
        <f t="shared" si="12"/>
        <v>10742525</v>
      </c>
      <c r="E413" s="62">
        <v>664825</v>
      </c>
      <c r="F413" s="62">
        <v>10077700</v>
      </c>
      <c r="H413" s="69" t="s">
        <v>394</v>
      </c>
      <c r="I413" s="181" t="s">
        <v>2134</v>
      </c>
      <c r="J413" s="62">
        <v>15221700</v>
      </c>
      <c r="K413" s="38">
        <f t="shared" si="13"/>
        <v>894873</v>
      </c>
      <c r="L413" s="60"/>
      <c r="M413" s="62">
        <v>894873</v>
      </c>
    </row>
    <row r="414" spans="1:13" ht="15">
      <c r="A414" s="69" t="s">
        <v>382</v>
      </c>
      <c r="B414" s="181" t="s">
        <v>2131</v>
      </c>
      <c r="C414" s="60"/>
      <c r="D414" s="38">
        <f t="shared" si="12"/>
        <v>280412</v>
      </c>
      <c r="E414" s="60"/>
      <c r="F414" s="62">
        <v>280412</v>
      </c>
      <c r="H414" s="69" t="s">
        <v>397</v>
      </c>
      <c r="I414" s="181" t="s">
        <v>2135</v>
      </c>
      <c r="J414" s="62">
        <v>1672342</v>
      </c>
      <c r="K414" s="38">
        <f t="shared" si="13"/>
        <v>1344588</v>
      </c>
      <c r="L414" s="62">
        <v>34801</v>
      </c>
      <c r="M414" s="62">
        <v>1309787</v>
      </c>
    </row>
    <row r="415" spans="1:13" ht="15">
      <c r="A415" s="69" t="s">
        <v>385</v>
      </c>
      <c r="B415" s="181" t="s">
        <v>1820</v>
      </c>
      <c r="C415" s="62">
        <v>361046</v>
      </c>
      <c r="D415" s="38">
        <f t="shared" si="12"/>
        <v>9753619</v>
      </c>
      <c r="E415" s="62">
        <v>1832152</v>
      </c>
      <c r="F415" s="62">
        <v>7921467</v>
      </c>
      <c r="H415" s="69" t="s">
        <v>400</v>
      </c>
      <c r="I415" s="181" t="s">
        <v>2136</v>
      </c>
      <c r="J415" s="60"/>
      <c r="K415" s="38">
        <f t="shared" si="13"/>
        <v>0</v>
      </c>
      <c r="L415" s="60"/>
      <c r="M415" s="62">
        <v>0</v>
      </c>
    </row>
    <row r="416" spans="1:13" ht="15">
      <c r="A416" s="69" t="s">
        <v>387</v>
      </c>
      <c r="B416" s="181" t="s">
        <v>2132</v>
      </c>
      <c r="C416" s="62">
        <v>6277638</v>
      </c>
      <c r="D416" s="38">
        <f t="shared" si="12"/>
        <v>2785337</v>
      </c>
      <c r="E416" s="62">
        <v>329300</v>
      </c>
      <c r="F416" s="62">
        <v>2456037</v>
      </c>
      <c r="H416" s="69" t="s">
        <v>403</v>
      </c>
      <c r="I416" s="181" t="s">
        <v>2137</v>
      </c>
      <c r="J416" s="62">
        <v>395900</v>
      </c>
      <c r="K416" s="38">
        <f t="shared" si="13"/>
        <v>3515951</v>
      </c>
      <c r="L416" s="60"/>
      <c r="M416" s="62">
        <v>3515951</v>
      </c>
    </row>
    <row r="417" spans="1:13" ht="15">
      <c r="A417" s="69" t="s">
        <v>391</v>
      </c>
      <c r="B417" s="181" t="s">
        <v>2133</v>
      </c>
      <c r="C417" s="62">
        <v>9298477</v>
      </c>
      <c r="D417" s="38">
        <f t="shared" si="12"/>
        <v>3616309</v>
      </c>
      <c r="E417" s="62">
        <v>1955309</v>
      </c>
      <c r="F417" s="62">
        <v>1661000</v>
      </c>
      <c r="H417" s="69" t="s">
        <v>406</v>
      </c>
      <c r="I417" s="181" t="s">
        <v>2138</v>
      </c>
      <c r="J417" s="62">
        <v>2118937</v>
      </c>
      <c r="K417" s="38">
        <f t="shared" si="13"/>
        <v>36065531</v>
      </c>
      <c r="L417" s="62">
        <v>279525</v>
      </c>
      <c r="M417" s="62">
        <v>35786006</v>
      </c>
    </row>
    <row r="418" spans="1:13" ht="15">
      <c r="A418" s="69" t="s">
        <v>394</v>
      </c>
      <c r="B418" s="181" t="s">
        <v>2134</v>
      </c>
      <c r="C418" s="62">
        <v>7288456</v>
      </c>
      <c r="D418" s="38">
        <f t="shared" si="12"/>
        <v>4060142</v>
      </c>
      <c r="E418" s="62">
        <v>1222135</v>
      </c>
      <c r="F418" s="62">
        <v>2838007</v>
      </c>
      <c r="H418" s="69" t="s">
        <v>409</v>
      </c>
      <c r="I418" s="181" t="s">
        <v>2139</v>
      </c>
      <c r="J418" s="62">
        <v>36899206</v>
      </c>
      <c r="K418" s="38">
        <f t="shared" si="13"/>
        <v>59212869</v>
      </c>
      <c r="L418" s="62">
        <v>10501</v>
      </c>
      <c r="M418" s="62">
        <v>59202368</v>
      </c>
    </row>
    <row r="419" spans="1:13" ht="15">
      <c r="A419" s="69" t="s">
        <v>397</v>
      </c>
      <c r="B419" s="181" t="s">
        <v>2135</v>
      </c>
      <c r="C419" s="62">
        <v>17967630</v>
      </c>
      <c r="D419" s="38">
        <f t="shared" si="12"/>
        <v>4974855</v>
      </c>
      <c r="E419" s="62">
        <v>2354994</v>
      </c>
      <c r="F419" s="62">
        <v>2619861</v>
      </c>
      <c r="H419" s="69" t="s">
        <v>411</v>
      </c>
      <c r="I419" s="181" t="s">
        <v>2140</v>
      </c>
      <c r="J419" s="62">
        <v>377430</v>
      </c>
      <c r="K419" s="38">
        <f t="shared" si="13"/>
        <v>377989</v>
      </c>
      <c r="L419" s="60"/>
      <c r="M419" s="62">
        <v>377989</v>
      </c>
    </row>
    <row r="420" spans="1:13" ht="15">
      <c r="A420" s="69" t="s">
        <v>400</v>
      </c>
      <c r="B420" s="181" t="s">
        <v>2136</v>
      </c>
      <c r="C420" s="62">
        <v>3133291</v>
      </c>
      <c r="D420" s="38">
        <f t="shared" si="12"/>
        <v>3937691</v>
      </c>
      <c r="E420" s="62">
        <v>461425</v>
      </c>
      <c r="F420" s="62">
        <v>3476266</v>
      </c>
      <c r="H420" s="69" t="s">
        <v>414</v>
      </c>
      <c r="I420" s="181" t="s">
        <v>2141</v>
      </c>
      <c r="J420" s="60"/>
      <c r="K420" s="38">
        <f t="shared" si="13"/>
        <v>690801</v>
      </c>
      <c r="L420" s="60"/>
      <c r="M420" s="62">
        <v>690801</v>
      </c>
    </row>
    <row r="421" spans="1:13" ht="15">
      <c r="A421" s="69" t="s">
        <v>403</v>
      </c>
      <c r="B421" s="181" t="s">
        <v>2137</v>
      </c>
      <c r="C421" s="62">
        <v>19459880</v>
      </c>
      <c r="D421" s="38">
        <f t="shared" si="12"/>
        <v>22623891</v>
      </c>
      <c r="E421" s="62">
        <v>2530647</v>
      </c>
      <c r="F421" s="62">
        <v>20093244</v>
      </c>
      <c r="H421" s="69" t="s">
        <v>420</v>
      </c>
      <c r="I421" s="181" t="s">
        <v>2143</v>
      </c>
      <c r="J421" s="62">
        <v>10227883</v>
      </c>
      <c r="K421" s="38">
        <f t="shared" si="13"/>
        <v>6099585</v>
      </c>
      <c r="L421" s="60"/>
      <c r="M421" s="62">
        <v>6099585</v>
      </c>
    </row>
    <row r="422" spans="1:13" ht="15">
      <c r="A422" s="69" t="s">
        <v>406</v>
      </c>
      <c r="B422" s="181" t="s">
        <v>2138</v>
      </c>
      <c r="C422" s="62">
        <v>48990230</v>
      </c>
      <c r="D422" s="38">
        <f t="shared" si="12"/>
        <v>30601615</v>
      </c>
      <c r="E422" s="62">
        <v>7306147</v>
      </c>
      <c r="F422" s="62">
        <v>23295468</v>
      </c>
      <c r="H422" s="69" t="s">
        <v>423</v>
      </c>
      <c r="I422" s="181" t="s">
        <v>2144</v>
      </c>
      <c r="J422" s="62">
        <v>812589</v>
      </c>
      <c r="K422" s="38">
        <f t="shared" si="13"/>
        <v>4003807</v>
      </c>
      <c r="L422" s="60"/>
      <c r="M422" s="62">
        <v>4003807</v>
      </c>
    </row>
    <row r="423" spans="1:13" ht="15">
      <c r="A423" s="69" t="s">
        <v>409</v>
      </c>
      <c r="B423" s="181" t="s">
        <v>2139</v>
      </c>
      <c r="C423" s="62">
        <v>81448268</v>
      </c>
      <c r="D423" s="38">
        <f t="shared" si="12"/>
        <v>44567019</v>
      </c>
      <c r="E423" s="62">
        <v>6024101</v>
      </c>
      <c r="F423" s="62">
        <v>38542918</v>
      </c>
      <c r="H423" s="69" t="s">
        <v>426</v>
      </c>
      <c r="I423" s="181" t="s">
        <v>2145</v>
      </c>
      <c r="J423" s="60"/>
      <c r="K423" s="38">
        <f t="shared" si="13"/>
        <v>371243</v>
      </c>
      <c r="L423" s="60"/>
      <c r="M423" s="62">
        <v>371243</v>
      </c>
    </row>
    <row r="424" spans="1:13" ht="15">
      <c r="A424" s="69" t="s">
        <v>411</v>
      </c>
      <c r="B424" s="181" t="s">
        <v>2140</v>
      </c>
      <c r="C424" s="62">
        <v>1620015</v>
      </c>
      <c r="D424" s="38">
        <f t="shared" si="12"/>
        <v>500925</v>
      </c>
      <c r="E424" s="62">
        <v>17000</v>
      </c>
      <c r="F424" s="62">
        <v>483925</v>
      </c>
      <c r="H424" s="69" t="s">
        <v>429</v>
      </c>
      <c r="I424" s="181" t="s">
        <v>2146</v>
      </c>
      <c r="J424" s="62">
        <v>38470752</v>
      </c>
      <c r="K424" s="38">
        <f t="shared" si="13"/>
        <v>33571827</v>
      </c>
      <c r="L424" s="62">
        <v>11091862</v>
      </c>
      <c r="M424" s="62">
        <v>22479965</v>
      </c>
    </row>
    <row r="425" spans="1:13" ht="15">
      <c r="A425" s="69" t="s">
        <v>414</v>
      </c>
      <c r="B425" s="181" t="s">
        <v>2141</v>
      </c>
      <c r="C425" s="62">
        <v>8720470</v>
      </c>
      <c r="D425" s="38">
        <f t="shared" si="12"/>
        <v>5938286</v>
      </c>
      <c r="E425" s="62">
        <v>4447886</v>
      </c>
      <c r="F425" s="62">
        <v>1490400</v>
      </c>
      <c r="H425" s="69" t="s">
        <v>435</v>
      </c>
      <c r="I425" s="181" t="s">
        <v>2147</v>
      </c>
      <c r="J425" s="62">
        <v>806816</v>
      </c>
      <c r="K425" s="38">
        <f t="shared" si="13"/>
        <v>1469215</v>
      </c>
      <c r="L425" s="62">
        <v>15000</v>
      </c>
      <c r="M425" s="62">
        <v>1454215</v>
      </c>
    </row>
    <row r="426" spans="1:13" ht="15">
      <c r="A426" s="69" t="s">
        <v>417</v>
      </c>
      <c r="B426" s="181" t="s">
        <v>2142</v>
      </c>
      <c r="C426" s="62">
        <v>2379200</v>
      </c>
      <c r="D426" s="38">
        <f t="shared" si="12"/>
        <v>2217284</v>
      </c>
      <c r="E426" s="62">
        <v>569650</v>
      </c>
      <c r="F426" s="62">
        <v>1647634</v>
      </c>
      <c r="H426" s="69" t="s">
        <v>438</v>
      </c>
      <c r="I426" s="181" t="s">
        <v>2148</v>
      </c>
      <c r="J426" s="62">
        <v>1057000</v>
      </c>
      <c r="K426" s="38">
        <f t="shared" si="13"/>
        <v>372721</v>
      </c>
      <c r="L426" s="60"/>
      <c r="M426" s="62">
        <v>372721</v>
      </c>
    </row>
    <row r="427" spans="1:13" ht="15">
      <c r="A427" s="69" t="s">
        <v>420</v>
      </c>
      <c r="B427" s="181" t="s">
        <v>2143</v>
      </c>
      <c r="C427" s="62">
        <v>15586237</v>
      </c>
      <c r="D427" s="38">
        <f t="shared" si="12"/>
        <v>51800405</v>
      </c>
      <c r="E427" s="62">
        <v>1524166</v>
      </c>
      <c r="F427" s="62">
        <v>50276239</v>
      </c>
      <c r="H427" s="69" t="s">
        <v>441</v>
      </c>
      <c r="I427" s="181" t="s">
        <v>2149</v>
      </c>
      <c r="J427" s="62">
        <v>600185</v>
      </c>
      <c r="K427" s="38">
        <f t="shared" si="13"/>
        <v>10086680</v>
      </c>
      <c r="L427" s="62">
        <v>22502</v>
      </c>
      <c r="M427" s="62">
        <v>10064178</v>
      </c>
    </row>
    <row r="428" spans="1:13" ht="15">
      <c r="A428" s="69" t="s">
        <v>423</v>
      </c>
      <c r="B428" s="181" t="s">
        <v>2144</v>
      </c>
      <c r="C428" s="62">
        <v>15781192</v>
      </c>
      <c r="D428" s="38">
        <f t="shared" si="12"/>
        <v>14608188</v>
      </c>
      <c r="E428" s="62">
        <v>3338848</v>
      </c>
      <c r="F428" s="62">
        <v>11269340</v>
      </c>
      <c r="H428" s="69" t="s">
        <v>444</v>
      </c>
      <c r="I428" s="181" t="s">
        <v>2150</v>
      </c>
      <c r="J428" s="62">
        <v>188000</v>
      </c>
      <c r="K428" s="38">
        <f t="shared" si="13"/>
        <v>1238205</v>
      </c>
      <c r="L428" s="60"/>
      <c r="M428" s="62">
        <v>1238205</v>
      </c>
    </row>
    <row r="429" spans="1:13" ht="15">
      <c r="A429" s="69" t="s">
        <v>426</v>
      </c>
      <c r="B429" s="181" t="s">
        <v>2145</v>
      </c>
      <c r="C429" s="62">
        <v>139000</v>
      </c>
      <c r="D429" s="38">
        <f t="shared" si="12"/>
        <v>422408</v>
      </c>
      <c r="E429" s="62">
        <v>21600</v>
      </c>
      <c r="F429" s="62">
        <v>400808</v>
      </c>
      <c r="H429" s="69" t="s">
        <v>447</v>
      </c>
      <c r="I429" s="181" t="s">
        <v>2079</v>
      </c>
      <c r="J429" s="62">
        <v>432652</v>
      </c>
      <c r="K429" s="38">
        <f t="shared" si="13"/>
        <v>472676</v>
      </c>
      <c r="L429" s="60"/>
      <c r="M429" s="62">
        <v>472676</v>
      </c>
    </row>
    <row r="430" spans="1:13" ht="15">
      <c r="A430" s="69" t="s">
        <v>429</v>
      </c>
      <c r="B430" s="181" t="s">
        <v>2146</v>
      </c>
      <c r="C430" s="62">
        <v>101082231</v>
      </c>
      <c r="D430" s="38">
        <f t="shared" si="12"/>
        <v>22733693</v>
      </c>
      <c r="E430" s="62">
        <v>12412180</v>
      </c>
      <c r="F430" s="62">
        <v>10321513</v>
      </c>
      <c r="H430" s="69" t="s">
        <v>449</v>
      </c>
      <c r="I430" s="181" t="s">
        <v>2151</v>
      </c>
      <c r="J430" s="60"/>
      <c r="K430" s="38">
        <f t="shared" si="13"/>
        <v>37050</v>
      </c>
      <c r="L430" s="60"/>
      <c r="M430" s="62">
        <v>37050</v>
      </c>
    </row>
    <row r="431" spans="1:13" ht="15">
      <c r="A431" s="69" t="s">
        <v>435</v>
      </c>
      <c r="B431" s="181" t="s">
        <v>2147</v>
      </c>
      <c r="C431" s="62">
        <v>10359562</v>
      </c>
      <c r="D431" s="38">
        <f t="shared" si="12"/>
        <v>10525804</v>
      </c>
      <c r="E431" s="62">
        <v>1864894</v>
      </c>
      <c r="F431" s="62">
        <v>8660910</v>
      </c>
      <c r="H431" s="69" t="s">
        <v>455</v>
      </c>
      <c r="I431" s="181" t="s">
        <v>2152</v>
      </c>
      <c r="J431" s="62">
        <v>2317073</v>
      </c>
      <c r="K431" s="38">
        <f t="shared" si="13"/>
        <v>613084</v>
      </c>
      <c r="L431" s="62">
        <v>53500</v>
      </c>
      <c r="M431" s="62">
        <v>559584</v>
      </c>
    </row>
    <row r="432" spans="1:13" ht="15">
      <c r="A432" s="69" t="s">
        <v>438</v>
      </c>
      <c r="B432" s="181" t="s">
        <v>2148</v>
      </c>
      <c r="C432" s="62">
        <v>104474228</v>
      </c>
      <c r="D432" s="38">
        <f t="shared" si="12"/>
        <v>30065481</v>
      </c>
      <c r="E432" s="62">
        <v>9577754</v>
      </c>
      <c r="F432" s="62">
        <v>20487727</v>
      </c>
      <c r="H432" s="69" t="s">
        <v>458</v>
      </c>
      <c r="I432" s="181" t="s">
        <v>2153</v>
      </c>
      <c r="J432" s="62">
        <v>120500</v>
      </c>
      <c r="K432" s="38">
        <f t="shared" si="13"/>
        <v>4319105</v>
      </c>
      <c r="L432" s="62">
        <v>520500</v>
      </c>
      <c r="M432" s="62">
        <v>3798605</v>
      </c>
    </row>
    <row r="433" spans="1:13" ht="15">
      <c r="A433" s="69" t="s">
        <v>441</v>
      </c>
      <c r="B433" s="181" t="s">
        <v>2149</v>
      </c>
      <c r="C433" s="62">
        <v>16073795</v>
      </c>
      <c r="D433" s="38">
        <f t="shared" si="12"/>
        <v>15549346</v>
      </c>
      <c r="E433" s="62">
        <v>795025</v>
      </c>
      <c r="F433" s="62">
        <v>14754321</v>
      </c>
      <c r="H433" s="69" t="s">
        <v>461</v>
      </c>
      <c r="I433" s="181" t="s">
        <v>7</v>
      </c>
      <c r="J433" s="60"/>
      <c r="K433" s="38">
        <f t="shared" si="13"/>
        <v>429142</v>
      </c>
      <c r="L433" s="60"/>
      <c r="M433" s="62">
        <v>429142</v>
      </c>
    </row>
    <row r="434" spans="1:13" ht="15">
      <c r="A434" s="69" t="s">
        <v>444</v>
      </c>
      <c r="B434" s="181" t="s">
        <v>2150</v>
      </c>
      <c r="C434" s="62">
        <v>25918452</v>
      </c>
      <c r="D434" s="38">
        <f t="shared" si="12"/>
        <v>1366141</v>
      </c>
      <c r="E434" s="62">
        <v>407240</v>
      </c>
      <c r="F434" s="62">
        <v>958901</v>
      </c>
      <c r="H434" s="69" t="s">
        <v>464</v>
      </c>
      <c r="I434" s="181" t="s">
        <v>2154</v>
      </c>
      <c r="J434" s="60"/>
      <c r="K434" s="38">
        <f t="shared" si="13"/>
        <v>2417591</v>
      </c>
      <c r="L434" s="60"/>
      <c r="M434" s="62">
        <v>2417591</v>
      </c>
    </row>
    <row r="435" spans="1:13" ht="15">
      <c r="A435" s="69" t="s">
        <v>447</v>
      </c>
      <c r="B435" s="181" t="s">
        <v>2079</v>
      </c>
      <c r="C435" s="62">
        <v>3619003</v>
      </c>
      <c r="D435" s="38">
        <f t="shared" si="12"/>
        <v>3563578</v>
      </c>
      <c r="E435" s="62">
        <v>412477</v>
      </c>
      <c r="F435" s="62">
        <v>3151101</v>
      </c>
      <c r="H435" s="69" t="s">
        <v>467</v>
      </c>
      <c r="I435" s="181" t="s">
        <v>2155</v>
      </c>
      <c r="J435" s="60"/>
      <c r="K435" s="38">
        <f t="shared" si="13"/>
        <v>61400</v>
      </c>
      <c r="L435" s="60"/>
      <c r="M435" s="62">
        <v>61400</v>
      </c>
    </row>
    <row r="436" spans="1:13" ht="15">
      <c r="A436" s="69" t="s">
        <v>449</v>
      </c>
      <c r="B436" s="181" t="s">
        <v>2151</v>
      </c>
      <c r="C436" s="62">
        <v>948180</v>
      </c>
      <c r="D436" s="38">
        <f t="shared" si="12"/>
        <v>460638</v>
      </c>
      <c r="E436" s="62">
        <v>82150</v>
      </c>
      <c r="F436" s="62">
        <v>378488</v>
      </c>
      <c r="H436" s="69" t="s">
        <v>470</v>
      </c>
      <c r="I436" s="181" t="s">
        <v>2156</v>
      </c>
      <c r="J436" s="62">
        <v>9662151</v>
      </c>
      <c r="K436" s="38">
        <f t="shared" si="13"/>
        <v>1446580</v>
      </c>
      <c r="L436" s="60"/>
      <c r="M436" s="62">
        <v>1446580</v>
      </c>
    </row>
    <row r="437" spans="1:13" ht="15">
      <c r="A437" s="69" t="s">
        <v>455</v>
      </c>
      <c r="B437" s="181" t="s">
        <v>2152</v>
      </c>
      <c r="C437" s="62">
        <v>29860494</v>
      </c>
      <c r="D437" s="38">
        <f t="shared" si="12"/>
        <v>3276859</v>
      </c>
      <c r="E437" s="62">
        <v>279951</v>
      </c>
      <c r="F437" s="62">
        <v>2996908</v>
      </c>
      <c r="H437" s="69" t="s">
        <v>473</v>
      </c>
      <c r="I437" s="181" t="s">
        <v>2157</v>
      </c>
      <c r="J437" s="60"/>
      <c r="K437" s="38">
        <f t="shared" si="13"/>
        <v>1186371</v>
      </c>
      <c r="L437" s="60"/>
      <c r="M437" s="62">
        <v>1186371</v>
      </c>
    </row>
    <row r="438" spans="1:13" ht="15">
      <c r="A438" s="69" t="s">
        <v>458</v>
      </c>
      <c r="B438" s="181" t="s">
        <v>2153</v>
      </c>
      <c r="C438" s="62">
        <v>9240773</v>
      </c>
      <c r="D438" s="38">
        <f t="shared" si="12"/>
        <v>13969395</v>
      </c>
      <c r="E438" s="62">
        <v>7353803</v>
      </c>
      <c r="F438" s="62">
        <v>6615592</v>
      </c>
      <c r="H438" s="69" t="s">
        <v>476</v>
      </c>
      <c r="I438" s="181" t="s">
        <v>2158</v>
      </c>
      <c r="J438" s="62">
        <v>9996568</v>
      </c>
      <c r="K438" s="38">
        <f t="shared" si="13"/>
        <v>16120571</v>
      </c>
      <c r="L438" s="62">
        <v>486500</v>
      </c>
      <c r="M438" s="62">
        <v>15634071</v>
      </c>
    </row>
    <row r="439" spans="1:13" ht="15">
      <c r="A439" s="69" t="s">
        <v>461</v>
      </c>
      <c r="B439" s="181" t="s">
        <v>7</v>
      </c>
      <c r="C439" s="62">
        <v>5910281</v>
      </c>
      <c r="D439" s="38">
        <f t="shared" si="12"/>
        <v>6254430</v>
      </c>
      <c r="E439" s="62">
        <v>1331875</v>
      </c>
      <c r="F439" s="62">
        <v>4922555</v>
      </c>
      <c r="H439" s="69" t="s">
        <v>482</v>
      </c>
      <c r="I439" s="181" t="s">
        <v>2287</v>
      </c>
      <c r="J439" s="60"/>
      <c r="K439" s="38">
        <f t="shared" si="13"/>
        <v>56215</v>
      </c>
      <c r="L439" s="60"/>
      <c r="M439" s="62">
        <v>56215</v>
      </c>
    </row>
    <row r="440" spans="1:13" ht="15">
      <c r="A440" s="69" t="s">
        <v>464</v>
      </c>
      <c r="B440" s="181" t="s">
        <v>2154</v>
      </c>
      <c r="C440" s="62">
        <v>6683700</v>
      </c>
      <c r="D440" s="38">
        <f t="shared" si="12"/>
        <v>1557318</v>
      </c>
      <c r="E440" s="62">
        <v>67000</v>
      </c>
      <c r="F440" s="62">
        <v>1490318</v>
      </c>
      <c r="H440" s="69" t="s">
        <v>485</v>
      </c>
      <c r="I440" s="181" t="s">
        <v>2160</v>
      </c>
      <c r="J440" s="62">
        <v>3458103</v>
      </c>
      <c r="K440" s="38">
        <f t="shared" si="13"/>
        <v>7764793</v>
      </c>
      <c r="L440" s="62">
        <v>128000</v>
      </c>
      <c r="M440" s="62">
        <v>7636793</v>
      </c>
    </row>
    <row r="441" spans="1:13" ht="15">
      <c r="A441" s="69" t="s">
        <v>467</v>
      </c>
      <c r="B441" s="181" t="s">
        <v>2155</v>
      </c>
      <c r="C441" s="62">
        <v>13335510</v>
      </c>
      <c r="D441" s="38">
        <f t="shared" si="12"/>
        <v>4704271</v>
      </c>
      <c r="E441" s="62">
        <v>1665599</v>
      </c>
      <c r="F441" s="62">
        <v>3038672</v>
      </c>
      <c r="H441" s="69" t="s">
        <v>489</v>
      </c>
      <c r="I441" s="181" t="s">
        <v>2161</v>
      </c>
      <c r="J441" s="60"/>
      <c r="K441" s="38">
        <f t="shared" si="13"/>
        <v>36195</v>
      </c>
      <c r="L441" s="60"/>
      <c r="M441" s="62">
        <v>36195</v>
      </c>
    </row>
    <row r="442" spans="1:13" ht="15">
      <c r="A442" s="69" t="s">
        <v>470</v>
      </c>
      <c r="B442" s="181" t="s">
        <v>2156</v>
      </c>
      <c r="C442" s="62">
        <v>10162312</v>
      </c>
      <c r="D442" s="38">
        <f t="shared" si="12"/>
        <v>2932710</v>
      </c>
      <c r="E442" s="62">
        <v>1112589</v>
      </c>
      <c r="F442" s="62">
        <v>1820121</v>
      </c>
      <c r="H442" s="69" t="s">
        <v>492</v>
      </c>
      <c r="I442" s="181" t="s">
        <v>2162</v>
      </c>
      <c r="J442" s="62">
        <v>4993388</v>
      </c>
      <c r="K442" s="38">
        <f t="shared" si="13"/>
        <v>47415986</v>
      </c>
      <c r="L442" s="62">
        <v>16581550</v>
      </c>
      <c r="M442" s="62">
        <v>30834436</v>
      </c>
    </row>
    <row r="443" spans="1:13" ht="15">
      <c r="A443" s="69" t="s">
        <v>473</v>
      </c>
      <c r="B443" s="181" t="s">
        <v>2157</v>
      </c>
      <c r="C443" s="62">
        <v>5000</v>
      </c>
      <c r="D443" s="38">
        <f t="shared" si="12"/>
        <v>609208</v>
      </c>
      <c r="E443" s="60"/>
      <c r="F443" s="62">
        <v>609208</v>
      </c>
      <c r="H443" s="69" t="s">
        <v>495</v>
      </c>
      <c r="I443" s="181" t="s">
        <v>2163</v>
      </c>
      <c r="J443" s="60"/>
      <c r="K443" s="38">
        <f t="shared" si="13"/>
        <v>210169</v>
      </c>
      <c r="L443" s="60"/>
      <c r="M443" s="62">
        <v>210169</v>
      </c>
    </row>
    <row r="444" spans="1:13" ht="15">
      <c r="A444" s="69" t="s">
        <v>476</v>
      </c>
      <c r="B444" s="181" t="s">
        <v>2158</v>
      </c>
      <c r="C444" s="62">
        <v>38557073</v>
      </c>
      <c r="D444" s="38">
        <f t="shared" si="12"/>
        <v>16882930</v>
      </c>
      <c r="E444" s="62">
        <v>3830032</v>
      </c>
      <c r="F444" s="62">
        <v>13052898</v>
      </c>
      <c r="H444" s="69" t="s">
        <v>498</v>
      </c>
      <c r="I444" s="181" t="s">
        <v>2164</v>
      </c>
      <c r="J444" s="62">
        <v>12754300</v>
      </c>
      <c r="K444" s="38">
        <f t="shared" si="13"/>
        <v>140000</v>
      </c>
      <c r="L444" s="60"/>
      <c r="M444" s="62">
        <v>140000</v>
      </c>
    </row>
    <row r="445" spans="1:13" ht="15">
      <c r="A445" s="69" t="s">
        <v>479</v>
      </c>
      <c r="B445" s="181" t="s">
        <v>2159</v>
      </c>
      <c r="C445" s="62">
        <v>20000</v>
      </c>
      <c r="D445" s="38">
        <f t="shared" si="12"/>
        <v>3850</v>
      </c>
      <c r="E445" s="60"/>
      <c r="F445" s="62">
        <v>3850</v>
      </c>
      <c r="H445" s="69" t="s">
        <v>501</v>
      </c>
      <c r="I445" s="181" t="s">
        <v>2165</v>
      </c>
      <c r="J445" s="60"/>
      <c r="K445" s="38">
        <f t="shared" si="13"/>
        <v>4040789</v>
      </c>
      <c r="L445" s="60"/>
      <c r="M445" s="62">
        <v>4040789</v>
      </c>
    </row>
    <row r="446" spans="1:13" ht="15">
      <c r="A446" s="69" t="s">
        <v>482</v>
      </c>
      <c r="B446" s="181" t="s">
        <v>2287</v>
      </c>
      <c r="C446" s="62">
        <v>1818300</v>
      </c>
      <c r="D446" s="38">
        <f t="shared" si="12"/>
        <v>1852712</v>
      </c>
      <c r="E446" s="60"/>
      <c r="F446" s="62">
        <v>1852712</v>
      </c>
      <c r="H446" s="69" t="s">
        <v>504</v>
      </c>
      <c r="I446" s="181" t="s">
        <v>2166</v>
      </c>
      <c r="J446" s="62">
        <v>500000</v>
      </c>
      <c r="K446" s="38">
        <f t="shared" si="13"/>
        <v>418244</v>
      </c>
      <c r="L446" s="60"/>
      <c r="M446" s="62">
        <v>418244</v>
      </c>
    </row>
    <row r="447" spans="1:13" ht="15">
      <c r="A447" s="69" t="s">
        <v>485</v>
      </c>
      <c r="B447" s="181" t="s">
        <v>2160</v>
      </c>
      <c r="C447" s="62">
        <v>46925742</v>
      </c>
      <c r="D447" s="38">
        <f t="shared" si="12"/>
        <v>9243215</v>
      </c>
      <c r="E447" s="62">
        <v>966241</v>
      </c>
      <c r="F447" s="62">
        <v>8276974</v>
      </c>
      <c r="H447" s="69" t="s">
        <v>507</v>
      </c>
      <c r="I447" s="181" t="s">
        <v>2167</v>
      </c>
      <c r="J447" s="62">
        <v>12237400</v>
      </c>
      <c r="K447" s="38">
        <f t="shared" si="13"/>
        <v>7760657</v>
      </c>
      <c r="L447" s="62">
        <v>237300</v>
      </c>
      <c r="M447" s="62">
        <v>7523357</v>
      </c>
    </row>
    <row r="448" spans="1:13" ht="15">
      <c r="A448" s="69" t="s">
        <v>489</v>
      </c>
      <c r="B448" s="181" t="s">
        <v>2161</v>
      </c>
      <c r="C448" s="62">
        <v>572500</v>
      </c>
      <c r="D448" s="38">
        <f t="shared" si="12"/>
        <v>3134853</v>
      </c>
      <c r="E448" s="62">
        <v>866359</v>
      </c>
      <c r="F448" s="62">
        <v>2268494</v>
      </c>
      <c r="H448" s="69" t="s">
        <v>510</v>
      </c>
      <c r="I448" s="181" t="s">
        <v>2168</v>
      </c>
      <c r="J448" s="62">
        <v>13621471</v>
      </c>
      <c r="K448" s="38">
        <f t="shared" si="13"/>
        <v>40791795</v>
      </c>
      <c r="L448" s="60"/>
      <c r="M448" s="62">
        <v>40791795</v>
      </c>
    </row>
    <row r="449" spans="1:13" ht="15">
      <c r="A449" s="69" t="s">
        <v>492</v>
      </c>
      <c r="B449" s="181" t="s">
        <v>2162</v>
      </c>
      <c r="C449" s="62">
        <v>2263640</v>
      </c>
      <c r="D449" s="38">
        <f t="shared" si="12"/>
        <v>30780442</v>
      </c>
      <c r="E449" s="62">
        <v>11253526</v>
      </c>
      <c r="F449" s="62">
        <v>19526916</v>
      </c>
      <c r="H449" s="69" t="s">
        <v>513</v>
      </c>
      <c r="I449" s="181" t="s">
        <v>2169</v>
      </c>
      <c r="J449" s="62">
        <v>941700</v>
      </c>
      <c r="K449" s="38">
        <f t="shared" si="13"/>
        <v>3839029</v>
      </c>
      <c r="L449" s="62">
        <v>183000</v>
      </c>
      <c r="M449" s="62">
        <v>3656029</v>
      </c>
    </row>
    <row r="450" spans="1:13" ht="15">
      <c r="A450" s="69" t="s">
        <v>495</v>
      </c>
      <c r="B450" s="181" t="s">
        <v>2163</v>
      </c>
      <c r="C450" s="60"/>
      <c r="D450" s="38">
        <f t="shared" si="12"/>
        <v>1606369</v>
      </c>
      <c r="E450" s="62">
        <v>50576</v>
      </c>
      <c r="F450" s="62">
        <v>1555793</v>
      </c>
      <c r="H450" s="69" t="s">
        <v>516</v>
      </c>
      <c r="I450" s="181" t="s">
        <v>2170</v>
      </c>
      <c r="J450" s="60"/>
      <c r="K450" s="38">
        <f t="shared" si="13"/>
        <v>15375</v>
      </c>
      <c r="L450" s="60"/>
      <c r="M450" s="62">
        <v>15375</v>
      </c>
    </row>
    <row r="451" spans="1:13" ht="15">
      <c r="A451" s="69" t="s">
        <v>498</v>
      </c>
      <c r="B451" s="181" t="s">
        <v>2164</v>
      </c>
      <c r="C451" s="62">
        <v>27001100</v>
      </c>
      <c r="D451" s="38">
        <f t="shared" si="12"/>
        <v>11279206</v>
      </c>
      <c r="E451" s="62">
        <v>697898</v>
      </c>
      <c r="F451" s="62">
        <v>10581308</v>
      </c>
      <c r="H451" s="69" t="s">
        <v>519</v>
      </c>
      <c r="I451" s="181" t="s">
        <v>2171</v>
      </c>
      <c r="J451" s="62">
        <v>23500</v>
      </c>
      <c r="K451" s="38">
        <f t="shared" si="13"/>
        <v>1299688</v>
      </c>
      <c r="L451" s="62">
        <v>100050</v>
      </c>
      <c r="M451" s="62">
        <v>1199638</v>
      </c>
    </row>
    <row r="452" spans="1:13" ht="15">
      <c r="A452" s="69" t="s">
        <v>501</v>
      </c>
      <c r="B452" s="181" t="s">
        <v>2165</v>
      </c>
      <c r="C452" s="62">
        <v>12566900</v>
      </c>
      <c r="D452" s="38">
        <f t="shared" si="12"/>
        <v>7855590</v>
      </c>
      <c r="E452" s="62">
        <v>231600</v>
      </c>
      <c r="F452" s="62">
        <v>7623990</v>
      </c>
      <c r="H452" s="69" t="s">
        <v>522</v>
      </c>
      <c r="I452" s="181" t="s">
        <v>2172</v>
      </c>
      <c r="J452" s="62">
        <v>42501502</v>
      </c>
      <c r="K452" s="38">
        <f t="shared" si="13"/>
        <v>27527649</v>
      </c>
      <c r="L452" s="62">
        <v>1371491</v>
      </c>
      <c r="M452" s="62">
        <v>26156158</v>
      </c>
    </row>
    <row r="453" spans="1:13" ht="15">
      <c r="A453" s="69" t="s">
        <v>504</v>
      </c>
      <c r="B453" s="181" t="s">
        <v>2166</v>
      </c>
      <c r="C453" s="62">
        <v>21000</v>
      </c>
      <c r="D453" s="38">
        <f t="shared" si="12"/>
        <v>4820420</v>
      </c>
      <c r="E453" s="62">
        <v>1029340</v>
      </c>
      <c r="F453" s="62">
        <v>3791080</v>
      </c>
      <c r="H453" s="69" t="s">
        <v>525</v>
      </c>
      <c r="I453" s="181" t="s">
        <v>2173</v>
      </c>
      <c r="J453" s="62">
        <v>93000</v>
      </c>
      <c r="K453" s="38">
        <f t="shared" si="13"/>
        <v>3584924</v>
      </c>
      <c r="L453" s="60"/>
      <c r="M453" s="62">
        <v>3584924</v>
      </c>
    </row>
    <row r="454" spans="1:13" ht="15">
      <c r="A454" s="69" t="s">
        <v>507</v>
      </c>
      <c r="B454" s="181" t="s">
        <v>2167</v>
      </c>
      <c r="C454" s="62">
        <v>16109450</v>
      </c>
      <c r="D454" s="38">
        <f t="shared" si="12"/>
        <v>28653621</v>
      </c>
      <c r="E454" s="62">
        <v>5697367</v>
      </c>
      <c r="F454" s="62">
        <v>22956254</v>
      </c>
      <c r="H454" s="69" t="s">
        <v>528</v>
      </c>
      <c r="I454" s="181" t="s">
        <v>2174</v>
      </c>
      <c r="J454" s="62">
        <v>5145184</v>
      </c>
      <c r="K454" s="38">
        <f t="shared" si="13"/>
        <v>47628533</v>
      </c>
      <c r="L454" s="62">
        <v>26502970</v>
      </c>
      <c r="M454" s="62">
        <v>21125563</v>
      </c>
    </row>
    <row r="455" spans="1:13" ht="15">
      <c r="A455" s="69" t="s">
        <v>510</v>
      </c>
      <c r="B455" s="181" t="s">
        <v>2168</v>
      </c>
      <c r="C455" s="62">
        <v>32644153</v>
      </c>
      <c r="D455" s="38">
        <f aca="true" t="shared" si="14" ref="D455:D518">E455+F455</f>
        <v>15132516</v>
      </c>
      <c r="E455" s="62">
        <v>1981831</v>
      </c>
      <c r="F455" s="62">
        <v>13150685</v>
      </c>
      <c r="H455" s="69" t="s">
        <v>531</v>
      </c>
      <c r="I455" s="181" t="s">
        <v>2175</v>
      </c>
      <c r="J455" s="62">
        <v>900700</v>
      </c>
      <c r="K455" s="38">
        <f aca="true" t="shared" si="15" ref="K455:K518">L455+M455</f>
        <v>3844600</v>
      </c>
      <c r="L455" s="62">
        <v>413556</v>
      </c>
      <c r="M455" s="62">
        <v>3431044</v>
      </c>
    </row>
    <row r="456" spans="1:13" ht="15">
      <c r="A456" s="69" t="s">
        <v>513</v>
      </c>
      <c r="B456" s="181" t="s">
        <v>2169</v>
      </c>
      <c r="C456" s="62">
        <v>720000</v>
      </c>
      <c r="D456" s="38">
        <f t="shared" si="14"/>
        <v>2955010</v>
      </c>
      <c r="E456" s="62">
        <v>775505</v>
      </c>
      <c r="F456" s="62">
        <v>2179505</v>
      </c>
      <c r="H456" s="69" t="s">
        <v>534</v>
      </c>
      <c r="I456" s="181" t="s">
        <v>2176</v>
      </c>
      <c r="J456" s="62">
        <v>3952000</v>
      </c>
      <c r="K456" s="38">
        <f t="shared" si="15"/>
        <v>23054987</v>
      </c>
      <c r="L456" s="60"/>
      <c r="M456" s="62">
        <v>23054987</v>
      </c>
    </row>
    <row r="457" spans="1:13" ht="15">
      <c r="A457" s="69" t="s">
        <v>516</v>
      </c>
      <c r="B457" s="181" t="s">
        <v>2170</v>
      </c>
      <c r="C457" s="60"/>
      <c r="D457" s="38">
        <f t="shared" si="14"/>
        <v>633527</v>
      </c>
      <c r="E457" s="60"/>
      <c r="F457" s="62">
        <v>633527</v>
      </c>
      <c r="H457" s="69" t="s">
        <v>537</v>
      </c>
      <c r="I457" s="181" t="s">
        <v>2177</v>
      </c>
      <c r="J457" s="62">
        <v>478596</v>
      </c>
      <c r="K457" s="38">
        <f t="shared" si="15"/>
        <v>373169</v>
      </c>
      <c r="L457" s="60"/>
      <c r="M457" s="62">
        <v>373169</v>
      </c>
    </row>
    <row r="458" spans="1:13" ht="15">
      <c r="A458" s="69" t="s">
        <v>519</v>
      </c>
      <c r="B458" s="181" t="s">
        <v>2171</v>
      </c>
      <c r="C458" s="62">
        <v>1279176</v>
      </c>
      <c r="D458" s="38">
        <f t="shared" si="14"/>
        <v>5233281</v>
      </c>
      <c r="E458" s="62">
        <v>997330</v>
      </c>
      <c r="F458" s="62">
        <v>4235951</v>
      </c>
      <c r="H458" s="69" t="s">
        <v>540</v>
      </c>
      <c r="I458" s="181" t="s">
        <v>2178</v>
      </c>
      <c r="J458" s="60"/>
      <c r="K458" s="38">
        <f t="shared" si="15"/>
        <v>637093</v>
      </c>
      <c r="L458" s="60"/>
      <c r="M458" s="62">
        <v>637093</v>
      </c>
    </row>
    <row r="459" spans="1:13" ht="15">
      <c r="A459" s="69" t="s">
        <v>522</v>
      </c>
      <c r="B459" s="181" t="s">
        <v>2172</v>
      </c>
      <c r="C459" s="62">
        <v>540750</v>
      </c>
      <c r="D459" s="38">
        <f t="shared" si="14"/>
        <v>2599056</v>
      </c>
      <c r="E459" s="62">
        <v>476550</v>
      </c>
      <c r="F459" s="62">
        <v>2122506</v>
      </c>
      <c r="H459" s="69" t="s">
        <v>543</v>
      </c>
      <c r="I459" s="181" t="s">
        <v>2179</v>
      </c>
      <c r="J459" s="62">
        <v>142300</v>
      </c>
      <c r="K459" s="38">
        <f t="shared" si="15"/>
        <v>299225</v>
      </c>
      <c r="L459" s="62">
        <v>38700</v>
      </c>
      <c r="M459" s="62">
        <v>260525</v>
      </c>
    </row>
    <row r="460" spans="1:13" ht="15">
      <c r="A460" s="69" t="s">
        <v>525</v>
      </c>
      <c r="B460" s="181" t="s">
        <v>2173</v>
      </c>
      <c r="C460" s="62">
        <v>2940900</v>
      </c>
      <c r="D460" s="38">
        <f t="shared" si="14"/>
        <v>2632232</v>
      </c>
      <c r="E460" s="62">
        <v>389313</v>
      </c>
      <c r="F460" s="62">
        <v>2242919</v>
      </c>
      <c r="H460" s="69" t="s">
        <v>546</v>
      </c>
      <c r="I460" s="181" t="s">
        <v>2180</v>
      </c>
      <c r="J460" s="62">
        <v>733807</v>
      </c>
      <c r="K460" s="38">
        <f t="shared" si="15"/>
        <v>269993</v>
      </c>
      <c r="L460" s="60"/>
      <c r="M460" s="62">
        <v>269993</v>
      </c>
    </row>
    <row r="461" spans="1:13" ht="15">
      <c r="A461" s="69" t="s">
        <v>528</v>
      </c>
      <c r="B461" s="181" t="s">
        <v>2174</v>
      </c>
      <c r="C461" s="62">
        <v>1866900</v>
      </c>
      <c r="D461" s="38">
        <f t="shared" si="14"/>
        <v>18017332</v>
      </c>
      <c r="E461" s="62">
        <v>5323933</v>
      </c>
      <c r="F461" s="62">
        <v>12693399</v>
      </c>
      <c r="H461" s="69" t="s">
        <v>549</v>
      </c>
      <c r="I461" s="181" t="s">
        <v>2181</v>
      </c>
      <c r="J461" s="62">
        <v>8806230</v>
      </c>
      <c r="K461" s="38">
        <f t="shared" si="15"/>
        <v>851264</v>
      </c>
      <c r="L461" s="62">
        <v>28000</v>
      </c>
      <c r="M461" s="62">
        <v>823264</v>
      </c>
    </row>
    <row r="462" spans="1:13" ht="15">
      <c r="A462" s="69" t="s">
        <v>531</v>
      </c>
      <c r="B462" s="181" t="s">
        <v>2175</v>
      </c>
      <c r="C462" s="62">
        <v>3939130</v>
      </c>
      <c r="D462" s="38">
        <f t="shared" si="14"/>
        <v>19587697</v>
      </c>
      <c r="E462" s="62">
        <v>6081660</v>
      </c>
      <c r="F462" s="62">
        <v>13506037</v>
      </c>
      <c r="H462" s="69" t="s">
        <v>552</v>
      </c>
      <c r="I462" s="181" t="s">
        <v>2182</v>
      </c>
      <c r="J462" s="62">
        <v>1020071</v>
      </c>
      <c r="K462" s="38">
        <f t="shared" si="15"/>
        <v>7249015</v>
      </c>
      <c r="L462" s="62">
        <v>191020</v>
      </c>
      <c r="M462" s="62">
        <v>7057995</v>
      </c>
    </row>
    <row r="463" spans="1:13" ht="15">
      <c r="A463" s="69" t="s">
        <v>534</v>
      </c>
      <c r="B463" s="181" t="s">
        <v>2176</v>
      </c>
      <c r="C463" s="62">
        <v>180000</v>
      </c>
      <c r="D463" s="38">
        <f t="shared" si="14"/>
        <v>3522466</v>
      </c>
      <c r="E463" s="62">
        <v>409400</v>
      </c>
      <c r="F463" s="62">
        <v>3113066</v>
      </c>
      <c r="H463" s="69" t="s">
        <v>555</v>
      </c>
      <c r="I463" s="181" t="s">
        <v>2183</v>
      </c>
      <c r="J463" s="62">
        <v>632001</v>
      </c>
      <c r="K463" s="38">
        <f t="shared" si="15"/>
        <v>38395</v>
      </c>
      <c r="L463" s="60"/>
      <c r="M463" s="62">
        <v>38395</v>
      </c>
    </row>
    <row r="464" spans="1:13" ht="15">
      <c r="A464" s="69" t="s">
        <v>537</v>
      </c>
      <c r="B464" s="181" t="s">
        <v>2177</v>
      </c>
      <c r="C464" s="62">
        <v>957310</v>
      </c>
      <c r="D464" s="38">
        <f t="shared" si="14"/>
        <v>566401</v>
      </c>
      <c r="E464" s="62">
        <v>83800</v>
      </c>
      <c r="F464" s="62">
        <v>482601</v>
      </c>
      <c r="H464" s="69" t="s">
        <v>558</v>
      </c>
      <c r="I464" s="181" t="s">
        <v>2184</v>
      </c>
      <c r="J464" s="62">
        <v>161952</v>
      </c>
      <c r="K464" s="38">
        <f t="shared" si="15"/>
        <v>1595639</v>
      </c>
      <c r="L464" s="62">
        <v>6000</v>
      </c>
      <c r="M464" s="62">
        <v>1589639</v>
      </c>
    </row>
    <row r="465" spans="1:13" ht="15">
      <c r="A465" s="69" t="s">
        <v>540</v>
      </c>
      <c r="B465" s="181" t="s">
        <v>2178</v>
      </c>
      <c r="C465" s="62">
        <v>329050</v>
      </c>
      <c r="D465" s="38">
        <f t="shared" si="14"/>
        <v>32200</v>
      </c>
      <c r="E465" s="60"/>
      <c r="F465" s="62">
        <v>32200</v>
      </c>
      <c r="H465" s="69" t="s">
        <v>561</v>
      </c>
      <c r="I465" s="181" t="s">
        <v>2185</v>
      </c>
      <c r="J465" s="62">
        <v>189700</v>
      </c>
      <c r="K465" s="38">
        <f t="shared" si="15"/>
        <v>1581198</v>
      </c>
      <c r="L465" s="62">
        <v>75000</v>
      </c>
      <c r="M465" s="62">
        <v>1506198</v>
      </c>
    </row>
    <row r="466" spans="1:13" ht="15">
      <c r="A466" s="69" t="s">
        <v>543</v>
      </c>
      <c r="B466" s="181" t="s">
        <v>2179</v>
      </c>
      <c r="C466" s="60"/>
      <c r="D466" s="38">
        <f t="shared" si="14"/>
        <v>198968</v>
      </c>
      <c r="E466" s="62">
        <v>92000</v>
      </c>
      <c r="F466" s="62">
        <v>106968</v>
      </c>
      <c r="H466" s="69" t="s">
        <v>564</v>
      </c>
      <c r="I466" s="181" t="s">
        <v>2186</v>
      </c>
      <c r="J466" s="62">
        <v>1789950</v>
      </c>
      <c r="K466" s="38">
        <f t="shared" si="15"/>
        <v>4987103</v>
      </c>
      <c r="L466" s="62">
        <v>126450</v>
      </c>
      <c r="M466" s="62">
        <v>4860653</v>
      </c>
    </row>
    <row r="467" spans="1:13" ht="15">
      <c r="A467" s="69" t="s">
        <v>546</v>
      </c>
      <c r="B467" s="181" t="s">
        <v>2180</v>
      </c>
      <c r="C467" s="62">
        <v>365500</v>
      </c>
      <c r="D467" s="38">
        <f t="shared" si="14"/>
        <v>339758</v>
      </c>
      <c r="E467" s="60"/>
      <c r="F467" s="62">
        <v>339758</v>
      </c>
      <c r="H467" s="69" t="s">
        <v>567</v>
      </c>
      <c r="I467" s="181" t="s">
        <v>2187</v>
      </c>
      <c r="J467" s="62">
        <v>291261</v>
      </c>
      <c r="K467" s="38">
        <f t="shared" si="15"/>
        <v>216502</v>
      </c>
      <c r="L467" s="60"/>
      <c r="M467" s="62">
        <v>216502</v>
      </c>
    </row>
    <row r="468" spans="1:13" ht="15">
      <c r="A468" s="69" t="s">
        <v>549</v>
      </c>
      <c r="B468" s="181" t="s">
        <v>2181</v>
      </c>
      <c r="C468" s="60"/>
      <c r="D468" s="38">
        <f t="shared" si="14"/>
        <v>469554</v>
      </c>
      <c r="E468" s="62">
        <v>78000</v>
      </c>
      <c r="F468" s="62">
        <v>391554</v>
      </c>
      <c r="H468" s="69" t="s">
        <v>575</v>
      </c>
      <c r="I468" s="181" t="s">
        <v>2188</v>
      </c>
      <c r="J468" s="62">
        <v>17281499</v>
      </c>
      <c r="K468" s="38">
        <f t="shared" si="15"/>
        <v>1741775</v>
      </c>
      <c r="L468" s="62">
        <v>8625</v>
      </c>
      <c r="M468" s="62">
        <v>1733150</v>
      </c>
    </row>
    <row r="469" spans="1:13" ht="15">
      <c r="A469" s="69" t="s">
        <v>552</v>
      </c>
      <c r="B469" s="181" t="s">
        <v>2182</v>
      </c>
      <c r="C469" s="62">
        <v>3710800</v>
      </c>
      <c r="D469" s="38">
        <f t="shared" si="14"/>
        <v>1289797</v>
      </c>
      <c r="E469" s="60"/>
      <c r="F469" s="62">
        <v>1289797</v>
      </c>
      <c r="H469" s="69" t="s">
        <v>578</v>
      </c>
      <c r="I469" s="181" t="s">
        <v>2189</v>
      </c>
      <c r="J469" s="62">
        <v>24793750</v>
      </c>
      <c r="K469" s="38">
        <f t="shared" si="15"/>
        <v>16238824</v>
      </c>
      <c r="L469" s="62">
        <v>1</v>
      </c>
      <c r="M469" s="62">
        <v>16238823</v>
      </c>
    </row>
    <row r="470" spans="1:13" ht="15">
      <c r="A470" s="69" t="s">
        <v>555</v>
      </c>
      <c r="B470" s="181" t="s">
        <v>2183</v>
      </c>
      <c r="C470" s="62">
        <v>125000</v>
      </c>
      <c r="D470" s="38">
        <f t="shared" si="14"/>
        <v>782382</v>
      </c>
      <c r="E470" s="60"/>
      <c r="F470" s="62">
        <v>782382</v>
      </c>
      <c r="H470" s="69" t="s">
        <v>581</v>
      </c>
      <c r="I470" s="181" t="s">
        <v>2190</v>
      </c>
      <c r="J470" s="62">
        <v>602223</v>
      </c>
      <c r="K470" s="38">
        <f t="shared" si="15"/>
        <v>3618309</v>
      </c>
      <c r="L470" s="60"/>
      <c r="M470" s="62">
        <v>3618309</v>
      </c>
    </row>
    <row r="471" spans="1:13" ht="15">
      <c r="A471" s="69" t="s">
        <v>558</v>
      </c>
      <c r="B471" s="181" t="s">
        <v>2184</v>
      </c>
      <c r="C471" s="62">
        <v>1591400</v>
      </c>
      <c r="D471" s="38">
        <f t="shared" si="14"/>
        <v>5447799</v>
      </c>
      <c r="E471" s="62">
        <v>157000</v>
      </c>
      <c r="F471" s="62">
        <v>5290799</v>
      </c>
      <c r="H471" s="69" t="s">
        <v>584</v>
      </c>
      <c r="I471" s="181" t="s">
        <v>2191</v>
      </c>
      <c r="J471" s="62">
        <v>24000</v>
      </c>
      <c r="K471" s="38">
        <f t="shared" si="15"/>
        <v>909336</v>
      </c>
      <c r="L471" s="60"/>
      <c r="M471" s="62">
        <v>909336</v>
      </c>
    </row>
    <row r="472" spans="1:13" ht="15">
      <c r="A472" s="69" t="s">
        <v>561</v>
      </c>
      <c r="B472" s="181" t="s">
        <v>2185</v>
      </c>
      <c r="C472" s="62">
        <v>990800</v>
      </c>
      <c r="D472" s="38">
        <f t="shared" si="14"/>
        <v>618317</v>
      </c>
      <c r="E472" s="62">
        <v>254500</v>
      </c>
      <c r="F472" s="62">
        <v>363817</v>
      </c>
      <c r="H472" s="69" t="s">
        <v>588</v>
      </c>
      <c r="I472" s="181" t="s">
        <v>2192</v>
      </c>
      <c r="J472" s="62">
        <v>533102</v>
      </c>
      <c r="K472" s="38">
        <f t="shared" si="15"/>
        <v>2013222</v>
      </c>
      <c r="L472" s="62">
        <v>216201</v>
      </c>
      <c r="M472" s="62">
        <v>1797021</v>
      </c>
    </row>
    <row r="473" spans="1:13" ht="15">
      <c r="A473" s="69" t="s">
        <v>564</v>
      </c>
      <c r="B473" s="181" t="s">
        <v>2186</v>
      </c>
      <c r="C473" s="62">
        <v>2026894</v>
      </c>
      <c r="D473" s="38">
        <f t="shared" si="14"/>
        <v>559927</v>
      </c>
      <c r="E473" s="62">
        <v>372400</v>
      </c>
      <c r="F473" s="62">
        <v>187527</v>
      </c>
      <c r="H473" s="69" t="s">
        <v>591</v>
      </c>
      <c r="I473" s="181" t="s">
        <v>2193</v>
      </c>
      <c r="J473" s="62">
        <v>13299400</v>
      </c>
      <c r="K473" s="38">
        <f t="shared" si="15"/>
        <v>14997380</v>
      </c>
      <c r="L473" s="62">
        <v>355000</v>
      </c>
      <c r="M473" s="62">
        <v>14642380</v>
      </c>
    </row>
    <row r="474" spans="1:13" ht="15">
      <c r="A474" s="69" t="s">
        <v>567</v>
      </c>
      <c r="B474" s="181" t="s">
        <v>2187</v>
      </c>
      <c r="C474" s="62">
        <v>150000</v>
      </c>
      <c r="D474" s="38">
        <f t="shared" si="14"/>
        <v>608904</v>
      </c>
      <c r="E474" s="60"/>
      <c r="F474" s="62">
        <v>608904</v>
      </c>
      <c r="H474" s="69" t="s">
        <v>594</v>
      </c>
      <c r="I474" s="181" t="s">
        <v>2194</v>
      </c>
      <c r="J474" s="62">
        <v>1047600</v>
      </c>
      <c r="K474" s="38">
        <f t="shared" si="15"/>
        <v>3538158</v>
      </c>
      <c r="L474" s="62">
        <v>1800000</v>
      </c>
      <c r="M474" s="62">
        <v>1738158</v>
      </c>
    </row>
    <row r="475" spans="1:13" ht="15">
      <c r="A475" s="69" t="s">
        <v>575</v>
      </c>
      <c r="B475" s="181" t="s">
        <v>2188</v>
      </c>
      <c r="C475" s="60"/>
      <c r="D475" s="38">
        <f t="shared" si="14"/>
        <v>523787</v>
      </c>
      <c r="E475" s="60"/>
      <c r="F475" s="62">
        <v>523787</v>
      </c>
      <c r="H475" s="69" t="s">
        <v>597</v>
      </c>
      <c r="I475" s="181" t="s">
        <v>2195</v>
      </c>
      <c r="J475" s="60"/>
      <c r="K475" s="38">
        <f t="shared" si="15"/>
        <v>494500</v>
      </c>
      <c r="L475" s="60"/>
      <c r="M475" s="62">
        <v>494500</v>
      </c>
    </row>
    <row r="476" spans="1:13" ht="15">
      <c r="A476" s="69" t="s">
        <v>578</v>
      </c>
      <c r="B476" s="181" t="s">
        <v>2189</v>
      </c>
      <c r="C476" s="62">
        <v>20050</v>
      </c>
      <c r="D476" s="38">
        <f t="shared" si="14"/>
        <v>3169586</v>
      </c>
      <c r="E476" s="62">
        <v>31262</v>
      </c>
      <c r="F476" s="62">
        <v>3138324</v>
      </c>
      <c r="H476" s="69" t="s">
        <v>600</v>
      </c>
      <c r="I476" s="181" t="s">
        <v>2196</v>
      </c>
      <c r="J476" s="62">
        <v>1351821</v>
      </c>
      <c r="K476" s="38">
        <f t="shared" si="15"/>
        <v>55544597</v>
      </c>
      <c r="L476" s="62">
        <v>2815478</v>
      </c>
      <c r="M476" s="62">
        <v>52729119</v>
      </c>
    </row>
    <row r="477" spans="1:13" ht="15">
      <c r="A477" s="69" t="s">
        <v>581</v>
      </c>
      <c r="B477" s="181" t="s">
        <v>2190</v>
      </c>
      <c r="C477" s="62">
        <v>600604</v>
      </c>
      <c r="D477" s="38">
        <f t="shared" si="14"/>
        <v>131595</v>
      </c>
      <c r="E477" s="62">
        <v>96145</v>
      </c>
      <c r="F477" s="62">
        <v>35450</v>
      </c>
      <c r="H477" s="69" t="s">
        <v>603</v>
      </c>
      <c r="I477" s="181" t="s">
        <v>2197</v>
      </c>
      <c r="J477" s="62">
        <v>1229641</v>
      </c>
      <c r="K477" s="38">
        <f t="shared" si="15"/>
        <v>30206740</v>
      </c>
      <c r="L477" s="62">
        <v>375000</v>
      </c>
      <c r="M477" s="62">
        <v>29831740</v>
      </c>
    </row>
    <row r="478" spans="1:13" ht="15">
      <c r="A478" s="69" t="s">
        <v>584</v>
      </c>
      <c r="B478" s="181" t="s">
        <v>2191</v>
      </c>
      <c r="C478" s="62">
        <v>2854500</v>
      </c>
      <c r="D478" s="38">
        <f t="shared" si="14"/>
        <v>1041326</v>
      </c>
      <c r="E478" s="62">
        <v>6800</v>
      </c>
      <c r="F478" s="62">
        <v>1034526</v>
      </c>
      <c r="H478" s="69" t="s">
        <v>606</v>
      </c>
      <c r="I478" s="181" t="s">
        <v>2198</v>
      </c>
      <c r="J478" s="60"/>
      <c r="K478" s="38">
        <f t="shared" si="15"/>
        <v>55000</v>
      </c>
      <c r="L478" s="60"/>
      <c r="M478" s="62">
        <v>55000</v>
      </c>
    </row>
    <row r="479" spans="1:13" ht="15">
      <c r="A479" s="69" t="s">
        <v>588</v>
      </c>
      <c r="B479" s="181" t="s">
        <v>2192</v>
      </c>
      <c r="C479" s="62">
        <v>2067901</v>
      </c>
      <c r="D479" s="38">
        <f t="shared" si="14"/>
        <v>4830023</v>
      </c>
      <c r="E479" s="62">
        <v>396875</v>
      </c>
      <c r="F479" s="62">
        <v>4433148</v>
      </c>
      <c r="H479" s="69" t="s">
        <v>609</v>
      </c>
      <c r="I479" s="181" t="s">
        <v>1956</v>
      </c>
      <c r="J479" s="62">
        <v>39490990</v>
      </c>
      <c r="K479" s="38">
        <f t="shared" si="15"/>
        <v>62010095</v>
      </c>
      <c r="L479" s="62">
        <v>422000</v>
      </c>
      <c r="M479" s="62">
        <v>61588095</v>
      </c>
    </row>
    <row r="480" spans="1:13" ht="15">
      <c r="A480" s="69" t="s">
        <v>591</v>
      </c>
      <c r="B480" s="181" t="s">
        <v>2193</v>
      </c>
      <c r="C480" s="62">
        <v>5705500</v>
      </c>
      <c r="D480" s="38">
        <f t="shared" si="14"/>
        <v>24299078</v>
      </c>
      <c r="E480" s="62">
        <v>5780630</v>
      </c>
      <c r="F480" s="62">
        <v>18518448</v>
      </c>
      <c r="H480" s="69" t="s">
        <v>611</v>
      </c>
      <c r="I480" s="181" t="s">
        <v>2199</v>
      </c>
      <c r="J480" s="60"/>
      <c r="K480" s="38">
        <f t="shared" si="15"/>
        <v>614933</v>
      </c>
      <c r="L480" s="62">
        <v>42800</v>
      </c>
      <c r="M480" s="62">
        <v>572133</v>
      </c>
    </row>
    <row r="481" spans="1:13" ht="15">
      <c r="A481" s="69" t="s">
        <v>594</v>
      </c>
      <c r="B481" s="181" t="s">
        <v>2194</v>
      </c>
      <c r="C481" s="62">
        <v>614120</v>
      </c>
      <c r="D481" s="38">
        <f t="shared" si="14"/>
        <v>12179515</v>
      </c>
      <c r="E481" s="62">
        <v>1992390</v>
      </c>
      <c r="F481" s="62">
        <v>10187125</v>
      </c>
      <c r="H481" s="69" t="s">
        <v>627</v>
      </c>
      <c r="I481" s="181" t="s">
        <v>2200</v>
      </c>
      <c r="J481" s="62">
        <v>4660373</v>
      </c>
      <c r="K481" s="38">
        <f t="shared" si="15"/>
        <v>17454798</v>
      </c>
      <c r="L481" s="62">
        <v>553800</v>
      </c>
      <c r="M481" s="62">
        <v>16900998</v>
      </c>
    </row>
    <row r="482" spans="1:13" ht="15">
      <c r="A482" s="69" t="s">
        <v>597</v>
      </c>
      <c r="B482" s="181" t="s">
        <v>2195</v>
      </c>
      <c r="C482" s="62">
        <v>28344200</v>
      </c>
      <c r="D482" s="38">
        <f t="shared" si="14"/>
        <v>6804515</v>
      </c>
      <c r="E482" s="60"/>
      <c r="F482" s="62">
        <v>6804515</v>
      </c>
      <c r="H482" s="69" t="s">
        <v>630</v>
      </c>
      <c r="I482" s="181" t="s">
        <v>2201</v>
      </c>
      <c r="J482" s="60"/>
      <c r="K482" s="38">
        <f t="shared" si="15"/>
        <v>1628675</v>
      </c>
      <c r="L482" s="60"/>
      <c r="M482" s="62">
        <v>1628675</v>
      </c>
    </row>
    <row r="483" spans="1:13" ht="15">
      <c r="A483" s="69" t="s">
        <v>600</v>
      </c>
      <c r="B483" s="181" t="s">
        <v>2196</v>
      </c>
      <c r="C483" s="62">
        <v>15593455</v>
      </c>
      <c r="D483" s="38">
        <f t="shared" si="14"/>
        <v>10916777</v>
      </c>
      <c r="E483" s="62">
        <v>842475</v>
      </c>
      <c r="F483" s="62">
        <v>10074302</v>
      </c>
      <c r="H483" s="69" t="s">
        <v>633</v>
      </c>
      <c r="I483" s="181" t="s">
        <v>2202</v>
      </c>
      <c r="J483" s="62">
        <v>67000</v>
      </c>
      <c r="K483" s="38">
        <f t="shared" si="15"/>
        <v>64222</v>
      </c>
      <c r="L483" s="60"/>
      <c r="M483" s="62">
        <v>64222</v>
      </c>
    </row>
    <row r="484" spans="1:13" ht="15">
      <c r="A484" s="69" t="s">
        <v>603</v>
      </c>
      <c r="B484" s="181" t="s">
        <v>2197</v>
      </c>
      <c r="C484" s="62">
        <v>5796075</v>
      </c>
      <c r="D484" s="38">
        <f t="shared" si="14"/>
        <v>19009449</v>
      </c>
      <c r="E484" s="62">
        <v>3185880</v>
      </c>
      <c r="F484" s="62">
        <v>15823569</v>
      </c>
      <c r="H484" s="69" t="s">
        <v>636</v>
      </c>
      <c r="I484" s="181" t="s">
        <v>2203</v>
      </c>
      <c r="J484" s="62">
        <v>2761900</v>
      </c>
      <c r="K484" s="38">
        <f t="shared" si="15"/>
        <v>13383458</v>
      </c>
      <c r="L484" s="62">
        <v>267200</v>
      </c>
      <c r="M484" s="62">
        <v>13116258</v>
      </c>
    </row>
    <row r="485" spans="1:13" ht="15">
      <c r="A485" s="69" t="s">
        <v>606</v>
      </c>
      <c r="B485" s="181" t="s">
        <v>2198</v>
      </c>
      <c r="C485" s="62">
        <v>779000</v>
      </c>
      <c r="D485" s="38">
        <f t="shared" si="14"/>
        <v>334453</v>
      </c>
      <c r="E485" s="60"/>
      <c r="F485" s="62">
        <v>334453</v>
      </c>
      <c r="H485" s="69" t="s">
        <v>639</v>
      </c>
      <c r="I485" s="181" t="s">
        <v>2204</v>
      </c>
      <c r="J485" s="62">
        <v>269300</v>
      </c>
      <c r="K485" s="38">
        <f t="shared" si="15"/>
        <v>1498528</v>
      </c>
      <c r="L485" s="60"/>
      <c r="M485" s="62">
        <v>1498528</v>
      </c>
    </row>
    <row r="486" spans="1:13" ht="15">
      <c r="A486" s="69" t="s">
        <v>609</v>
      </c>
      <c r="B486" s="181" t="s">
        <v>1956</v>
      </c>
      <c r="C486" s="62">
        <v>4779580</v>
      </c>
      <c r="D486" s="38">
        <f t="shared" si="14"/>
        <v>27768663</v>
      </c>
      <c r="E486" s="62">
        <v>2172482</v>
      </c>
      <c r="F486" s="62">
        <v>25596181</v>
      </c>
      <c r="H486" s="69" t="s">
        <v>642</v>
      </c>
      <c r="I486" s="181" t="s">
        <v>2205</v>
      </c>
      <c r="J486" s="62">
        <v>24710000</v>
      </c>
      <c r="K486" s="38">
        <f t="shared" si="15"/>
        <v>85679</v>
      </c>
      <c r="L486" s="60"/>
      <c r="M486" s="62">
        <v>85679</v>
      </c>
    </row>
    <row r="487" spans="1:13" ht="15">
      <c r="A487" s="69" t="s">
        <v>611</v>
      </c>
      <c r="B487" s="181" t="s">
        <v>2199</v>
      </c>
      <c r="C487" s="62">
        <v>300000</v>
      </c>
      <c r="D487" s="38">
        <f t="shared" si="14"/>
        <v>4916287</v>
      </c>
      <c r="E487" s="62">
        <v>628620</v>
      </c>
      <c r="F487" s="62">
        <v>4287667</v>
      </c>
      <c r="H487" s="69" t="s">
        <v>644</v>
      </c>
      <c r="I487" s="181" t="s">
        <v>2206</v>
      </c>
      <c r="J487" s="60"/>
      <c r="K487" s="38">
        <f t="shared" si="15"/>
        <v>49975622</v>
      </c>
      <c r="L487" s="60"/>
      <c r="M487" s="62">
        <v>49975622</v>
      </c>
    </row>
    <row r="488" spans="1:13" ht="15">
      <c r="A488" s="69" t="s">
        <v>627</v>
      </c>
      <c r="B488" s="181" t="s">
        <v>2200</v>
      </c>
      <c r="C488" s="62">
        <v>32679806</v>
      </c>
      <c r="D488" s="38">
        <f t="shared" si="14"/>
        <v>23909164</v>
      </c>
      <c r="E488" s="62">
        <v>1959667</v>
      </c>
      <c r="F488" s="62">
        <v>21949497</v>
      </c>
      <c r="H488" s="69" t="s">
        <v>647</v>
      </c>
      <c r="I488" s="181" t="s">
        <v>2207</v>
      </c>
      <c r="J488" s="62">
        <v>47525</v>
      </c>
      <c r="K488" s="38">
        <f t="shared" si="15"/>
        <v>183435</v>
      </c>
      <c r="L488" s="60"/>
      <c r="M488" s="62">
        <v>183435</v>
      </c>
    </row>
    <row r="489" spans="1:13" ht="15">
      <c r="A489" s="69" t="s">
        <v>630</v>
      </c>
      <c r="B489" s="181" t="s">
        <v>2201</v>
      </c>
      <c r="C489" s="62">
        <v>2267900</v>
      </c>
      <c r="D489" s="38">
        <f t="shared" si="14"/>
        <v>3945678</v>
      </c>
      <c r="E489" s="62">
        <v>322300</v>
      </c>
      <c r="F489" s="62">
        <v>3623378</v>
      </c>
      <c r="H489" s="69" t="s">
        <v>650</v>
      </c>
      <c r="I489" s="181" t="s">
        <v>2208</v>
      </c>
      <c r="J489" s="62">
        <v>18146681</v>
      </c>
      <c r="K489" s="38">
        <f t="shared" si="15"/>
        <v>6054575</v>
      </c>
      <c r="L489" s="60"/>
      <c r="M489" s="62">
        <v>6054575</v>
      </c>
    </row>
    <row r="490" spans="1:13" ht="15">
      <c r="A490" s="69" t="s">
        <v>633</v>
      </c>
      <c r="B490" s="181" t="s">
        <v>2202</v>
      </c>
      <c r="C490" s="62">
        <v>1500</v>
      </c>
      <c r="D490" s="38">
        <f t="shared" si="14"/>
        <v>442858</v>
      </c>
      <c r="E490" s="62">
        <v>176200</v>
      </c>
      <c r="F490" s="62">
        <v>266658</v>
      </c>
      <c r="H490" s="69" t="s">
        <v>653</v>
      </c>
      <c r="I490" s="181" t="s">
        <v>2209</v>
      </c>
      <c r="J490" s="62">
        <v>425375</v>
      </c>
      <c r="K490" s="38">
        <f t="shared" si="15"/>
        <v>87274</v>
      </c>
      <c r="L490" s="60"/>
      <c r="M490" s="62">
        <v>87274</v>
      </c>
    </row>
    <row r="491" spans="1:13" ht="15">
      <c r="A491" s="69" t="s">
        <v>636</v>
      </c>
      <c r="B491" s="181" t="s">
        <v>2203</v>
      </c>
      <c r="C491" s="62">
        <v>33812694</v>
      </c>
      <c r="D491" s="38">
        <f t="shared" si="14"/>
        <v>14655538</v>
      </c>
      <c r="E491" s="62">
        <v>2551842</v>
      </c>
      <c r="F491" s="62">
        <v>12103696</v>
      </c>
      <c r="H491" s="69" t="s">
        <v>655</v>
      </c>
      <c r="I491" s="181" t="s">
        <v>2210</v>
      </c>
      <c r="J491" s="62">
        <v>1313439</v>
      </c>
      <c r="K491" s="38">
        <f t="shared" si="15"/>
        <v>4656654</v>
      </c>
      <c r="L491" s="60"/>
      <c r="M491" s="62">
        <v>4656654</v>
      </c>
    </row>
    <row r="492" spans="1:13" ht="15">
      <c r="A492" s="69" t="s">
        <v>639</v>
      </c>
      <c r="B492" s="181" t="s">
        <v>2204</v>
      </c>
      <c r="C492" s="62">
        <v>225000</v>
      </c>
      <c r="D492" s="38">
        <f t="shared" si="14"/>
        <v>5058328</v>
      </c>
      <c r="E492" s="62">
        <v>160333</v>
      </c>
      <c r="F492" s="62">
        <v>4897995</v>
      </c>
      <c r="H492" s="69" t="s">
        <v>658</v>
      </c>
      <c r="I492" s="181" t="s">
        <v>2211</v>
      </c>
      <c r="J492" s="62">
        <v>648800</v>
      </c>
      <c r="K492" s="38">
        <f t="shared" si="15"/>
        <v>5425835</v>
      </c>
      <c r="L492" s="62">
        <v>1031434</v>
      </c>
      <c r="M492" s="62">
        <v>4394401</v>
      </c>
    </row>
    <row r="493" spans="1:13" ht="15">
      <c r="A493" s="69" t="s">
        <v>642</v>
      </c>
      <c r="B493" s="181" t="s">
        <v>2205</v>
      </c>
      <c r="C493" s="62">
        <v>943345</v>
      </c>
      <c r="D493" s="38">
        <f t="shared" si="14"/>
        <v>2918641</v>
      </c>
      <c r="E493" s="62">
        <v>29400</v>
      </c>
      <c r="F493" s="62">
        <v>2889241</v>
      </c>
      <c r="H493" s="69" t="s">
        <v>662</v>
      </c>
      <c r="I493" s="181" t="s">
        <v>2212</v>
      </c>
      <c r="J493" s="60"/>
      <c r="K493" s="38">
        <f t="shared" si="15"/>
        <v>136625</v>
      </c>
      <c r="L493" s="60"/>
      <c r="M493" s="62">
        <v>136625</v>
      </c>
    </row>
    <row r="494" spans="1:13" ht="15">
      <c r="A494" s="69" t="s">
        <v>644</v>
      </c>
      <c r="B494" s="181" t="s">
        <v>2206</v>
      </c>
      <c r="C494" s="62">
        <v>710958</v>
      </c>
      <c r="D494" s="38">
        <f t="shared" si="14"/>
        <v>6265637</v>
      </c>
      <c r="E494" s="62">
        <v>231480</v>
      </c>
      <c r="F494" s="62">
        <v>6034157</v>
      </c>
      <c r="H494" s="69" t="s">
        <v>665</v>
      </c>
      <c r="I494" s="181" t="s">
        <v>2213</v>
      </c>
      <c r="J494" s="62">
        <v>164780</v>
      </c>
      <c r="K494" s="38">
        <f t="shared" si="15"/>
        <v>1060811</v>
      </c>
      <c r="L494" s="62">
        <v>310785</v>
      </c>
      <c r="M494" s="62">
        <v>750026</v>
      </c>
    </row>
    <row r="495" spans="1:13" ht="15">
      <c r="A495" s="69" t="s">
        <v>647</v>
      </c>
      <c r="B495" s="181" t="s">
        <v>2207</v>
      </c>
      <c r="C495" s="62">
        <v>731620</v>
      </c>
      <c r="D495" s="38">
        <f t="shared" si="14"/>
        <v>398845</v>
      </c>
      <c r="E495" s="62">
        <v>42444</v>
      </c>
      <c r="F495" s="62">
        <v>356401</v>
      </c>
      <c r="H495" s="69" t="s">
        <v>668</v>
      </c>
      <c r="I495" s="181" t="s">
        <v>2214</v>
      </c>
      <c r="J495" s="62">
        <v>88500</v>
      </c>
      <c r="K495" s="38">
        <f t="shared" si="15"/>
        <v>2773901</v>
      </c>
      <c r="L495" s="60"/>
      <c r="M495" s="62">
        <v>2773901</v>
      </c>
    </row>
    <row r="496" spans="1:13" ht="15">
      <c r="A496" s="69" t="s">
        <v>650</v>
      </c>
      <c r="B496" s="181" t="s">
        <v>2208</v>
      </c>
      <c r="C496" s="62">
        <v>13042000</v>
      </c>
      <c r="D496" s="38">
        <f t="shared" si="14"/>
        <v>11414083</v>
      </c>
      <c r="E496" s="62">
        <v>540124</v>
      </c>
      <c r="F496" s="62">
        <v>10873959</v>
      </c>
      <c r="H496" s="69" t="s">
        <v>671</v>
      </c>
      <c r="I496" s="181" t="s">
        <v>2215</v>
      </c>
      <c r="J496" s="62">
        <v>254784</v>
      </c>
      <c r="K496" s="38">
        <f t="shared" si="15"/>
        <v>14500</v>
      </c>
      <c r="L496" s="60"/>
      <c r="M496" s="62">
        <v>14500</v>
      </c>
    </row>
    <row r="497" spans="1:13" ht="15">
      <c r="A497" s="69" t="s">
        <v>653</v>
      </c>
      <c r="B497" s="181" t="s">
        <v>2209</v>
      </c>
      <c r="C497" s="62">
        <v>127000</v>
      </c>
      <c r="D497" s="38">
        <f t="shared" si="14"/>
        <v>1407988</v>
      </c>
      <c r="E497" s="62">
        <v>224340</v>
      </c>
      <c r="F497" s="62">
        <v>1183648</v>
      </c>
      <c r="H497" s="69" t="s">
        <v>674</v>
      </c>
      <c r="I497" s="181" t="s">
        <v>2216</v>
      </c>
      <c r="J497" s="62">
        <v>1401200</v>
      </c>
      <c r="K497" s="38">
        <f t="shared" si="15"/>
        <v>1506371</v>
      </c>
      <c r="L497" s="60"/>
      <c r="M497" s="62">
        <v>1506371</v>
      </c>
    </row>
    <row r="498" spans="1:13" ht="15">
      <c r="A498" s="69" t="s">
        <v>655</v>
      </c>
      <c r="B498" s="181" t="s">
        <v>2210</v>
      </c>
      <c r="C498" s="62">
        <v>27559442</v>
      </c>
      <c r="D498" s="38">
        <f t="shared" si="14"/>
        <v>20359532</v>
      </c>
      <c r="E498" s="62">
        <v>2690651</v>
      </c>
      <c r="F498" s="62">
        <v>17668881</v>
      </c>
      <c r="H498" s="69" t="s">
        <v>677</v>
      </c>
      <c r="I498" s="181" t="s">
        <v>2217</v>
      </c>
      <c r="J498" s="62">
        <v>39650</v>
      </c>
      <c r="K498" s="38">
        <f t="shared" si="15"/>
        <v>5076637</v>
      </c>
      <c r="L498" s="60"/>
      <c r="M498" s="62">
        <v>5076637</v>
      </c>
    </row>
    <row r="499" spans="1:13" ht="15">
      <c r="A499" s="69" t="s">
        <v>658</v>
      </c>
      <c r="B499" s="181" t="s">
        <v>2211</v>
      </c>
      <c r="C499" s="62">
        <v>2201500</v>
      </c>
      <c r="D499" s="38">
        <f t="shared" si="14"/>
        <v>7514669</v>
      </c>
      <c r="E499" s="62">
        <v>4400521</v>
      </c>
      <c r="F499" s="62">
        <v>3114148</v>
      </c>
      <c r="H499" s="69" t="s">
        <v>680</v>
      </c>
      <c r="I499" s="181" t="s">
        <v>2218</v>
      </c>
      <c r="J499" s="62">
        <v>216400</v>
      </c>
      <c r="K499" s="38">
        <f t="shared" si="15"/>
        <v>160335</v>
      </c>
      <c r="L499" s="62">
        <v>38400</v>
      </c>
      <c r="M499" s="62">
        <v>121935</v>
      </c>
    </row>
    <row r="500" spans="1:13" ht="15">
      <c r="A500" s="69" t="s">
        <v>662</v>
      </c>
      <c r="B500" s="181" t="s">
        <v>2212</v>
      </c>
      <c r="C500" s="60"/>
      <c r="D500" s="38">
        <f t="shared" si="14"/>
        <v>177698</v>
      </c>
      <c r="E500" s="60"/>
      <c r="F500" s="62">
        <v>177698</v>
      </c>
      <c r="H500" s="69" t="s">
        <v>683</v>
      </c>
      <c r="I500" s="181" t="s">
        <v>2219</v>
      </c>
      <c r="J500" s="62">
        <v>248200</v>
      </c>
      <c r="K500" s="38">
        <f t="shared" si="15"/>
        <v>1302521</v>
      </c>
      <c r="L500" s="62">
        <v>22600</v>
      </c>
      <c r="M500" s="62">
        <v>1279921</v>
      </c>
    </row>
    <row r="501" spans="1:13" ht="15">
      <c r="A501" s="69" t="s">
        <v>665</v>
      </c>
      <c r="B501" s="181" t="s">
        <v>2213</v>
      </c>
      <c r="C501" s="62">
        <v>612400</v>
      </c>
      <c r="D501" s="38">
        <f t="shared" si="14"/>
        <v>2627739</v>
      </c>
      <c r="E501" s="62">
        <v>794602</v>
      </c>
      <c r="F501" s="62">
        <v>1833137</v>
      </c>
      <c r="H501" s="69" t="s">
        <v>686</v>
      </c>
      <c r="I501" s="181" t="s">
        <v>2220</v>
      </c>
      <c r="J501" s="62">
        <v>25659</v>
      </c>
      <c r="K501" s="38">
        <f t="shared" si="15"/>
        <v>521581</v>
      </c>
      <c r="L501" s="60"/>
      <c r="M501" s="62">
        <v>521581</v>
      </c>
    </row>
    <row r="502" spans="1:13" ht="15">
      <c r="A502" s="69" t="s">
        <v>668</v>
      </c>
      <c r="B502" s="181" t="s">
        <v>2214</v>
      </c>
      <c r="C502" s="60"/>
      <c r="D502" s="38">
        <f t="shared" si="14"/>
        <v>228310</v>
      </c>
      <c r="E502" s="62">
        <v>6751</v>
      </c>
      <c r="F502" s="62">
        <v>221559</v>
      </c>
      <c r="H502" s="69" t="s">
        <v>689</v>
      </c>
      <c r="I502" s="181" t="s">
        <v>2221</v>
      </c>
      <c r="J502" s="62">
        <v>987486</v>
      </c>
      <c r="K502" s="38">
        <f t="shared" si="15"/>
        <v>329461</v>
      </c>
      <c r="L502" s="60"/>
      <c r="M502" s="62">
        <v>329461</v>
      </c>
    </row>
    <row r="503" spans="1:13" ht="15">
      <c r="A503" s="69" t="s">
        <v>671</v>
      </c>
      <c r="B503" s="181" t="s">
        <v>2215</v>
      </c>
      <c r="C503" s="62">
        <v>1139425</v>
      </c>
      <c r="D503" s="38">
        <f t="shared" si="14"/>
        <v>6660472</v>
      </c>
      <c r="E503" s="62">
        <v>724450</v>
      </c>
      <c r="F503" s="62">
        <v>5936022</v>
      </c>
      <c r="H503" s="69" t="s">
        <v>692</v>
      </c>
      <c r="I503" s="181" t="s">
        <v>2222</v>
      </c>
      <c r="J503" s="62">
        <v>361132</v>
      </c>
      <c r="K503" s="38">
        <f t="shared" si="15"/>
        <v>1069864</v>
      </c>
      <c r="L503" s="60"/>
      <c r="M503" s="62">
        <v>1069864</v>
      </c>
    </row>
    <row r="504" spans="1:13" ht="15">
      <c r="A504" s="69" t="s">
        <v>674</v>
      </c>
      <c r="B504" s="181" t="s">
        <v>2216</v>
      </c>
      <c r="C504" s="62">
        <v>1688200</v>
      </c>
      <c r="D504" s="38">
        <f t="shared" si="14"/>
        <v>3877880</v>
      </c>
      <c r="E504" s="62">
        <v>1998952</v>
      </c>
      <c r="F504" s="62">
        <v>1878928</v>
      </c>
      <c r="H504" s="69" t="s">
        <v>695</v>
      </c>
      <c r="I504" s="181" t="s">
        <v>2223</v>
      </c>
      <c r="J504" s="62">
        <v>1367900</v>
      </c>
      <c r="K504" s="38">
        <f t="shared" si="15"/>
        <v>2542377</v>
      </c>
      <c r="L504" s="60"/>
      <c r="M504" s="62">
        <v>2542377</v>
      </c>
    </row>
    <row r="505" spans="1:13" ht="15">
      <c r="A505" s="69" t="s">
        <v>677</v>
      </c>
      <c r="B505" s="181" t="s">
        <v>2217</v>
      </c>
      <c r="C505" s="62">
        <v>2246500</v>
      </c>
      <c r="D505" s="38">
        <f t="shared" si="14"/>
        <v>1391228</v>
      </c>
      <c r="E505" s="62">
        <v>565402</v>
      </c>
      <c r="F505" s="62">
        <v>825826</v>
      </c>
      <c r="H505" s="69" t="s">
        <v>698</v>
      </c>
      <c r="I505" s="181" t="s">
        <v>2224</v>
      </c>
      <c r="J505" s="62">
        <v>2615755</v>
      </c>
      <c r="K505" s="38">
        <f t="shared" si="15"/>
        <v>1628394</v>
      </c>
      <c r="L505" s="62">
        <v>15467</v>
      </c>
      <c r="M505" s="62">
        <v>1612927</v>
      </c>
    </row>
    <row r="506" spans="1:13" ht="15">
      <c r="A506" s="69" t="s">
        <v>680</v>
      </c>
      <c r="B506" s="181" t="s">
        <v>2218</v>
      </c>
      <c r="C506" s="60"/>
      <c r="D506" s="38">
        <f t="shared" si="14"/>
        <v>1641288</v>
      </c>
      <c r="E506" s="62">
        <v>607749</v>
      </c>
      <c r="F506" s="62">
        <v>1033539</v>
      </c>
      <c r="H506" s="69" t="s">
        <v>701</v>
      </c>
      <c r="I506" s="181" t="s">
        <v>2225</v>
      </c>
      <c r="J506" s="62">
        <v>1138201</v>
      </c>
      <c r="K506" s="38">
        <f t="shared" si="15"/>
        <v>235579</v>
      </c>
      <c r="L506" s="60"/>
      <c r="M506" s="62">
        <v>235579</v>
      </c>
    </row>
    <row r="507" spans="1:13" ht="15">
      <c r="A507" s="69" t="s">
        <v>683</v>
      </c>
      <c r="B507" s="181" t="s">
        <v>2219</v>
      </c>
      <c r="C507" s="60"/>
      <c r="D507" s="38">
        <f t="shared" si="14"/>
        <v>908362</v>
      </c>
      <c r="E507" s="62">
        <v>97000</v>
      </c>
      <c r="F507" s="62">
        <v>811362</v>
      </c>
      <c r="H507" s="69" t="s">
        <v>704</v>
      </c>
      <c r="I507" s="181" t="s">
        <v>2226</v>
      </c>
      <c r="J507" s="62">
        <v>2198493</v>
      </c>
      <c r="K507" s="38">
        <f t="shared" si="15"/>
        <v>3772681</v>
      </c>
      <c r="L507" s="60"/>
      <c r="M507" s="62">
        <v>3772681</v>
      </c>
    </row>
    <row r="508" spans="1:13" ht="15">
      <c r="A508" s="69" t="s">
        <v>686</v>
      </c>
      <c r="B508" s="181" t="s">
        <v>2220</v>
      </c>
      <c r="C508" s="62">
        <v>2458608</v>
      </c>
      <c r="D508" s="38">
        <f t="shared" si="14"/>
        <v>1122842</v>
      </c>
      <c r="E508" s="62">
        <v>127199</v>
      </c>
      <c r="F508" s="62">
        <v>995643</v>
      </c>
      <c r="H508" s="69" t="s">
        <v>707</v>
      </c>
      <c r="I508" s="181" t="s">
        <v>2227</v>
      </c>
      <c r="J508" s="62">
        <v>23500</v>
      </c>
      <c r="K508" s="38">
        <f t="shared" si="15"/>
        <v>105600</v>
      </c>
      <c r="L508" s="62">
        <v>6500</v>
      </c>
      <c r="M508" s="62">
        <v>99100</v>
      </c>
    </row>
    <row r="509" spans="1:13" ht="15">
      <c r="A509" s="69" t="s">
        <v>689</v>
      </c>
      <c r="B509" s="181" t="s">
        <v>2221</v>
      </c>
      <c r="C509" s="62">
        <v>222800</v>
      </c>
      <c r="D509" s="38">
        <f t="shared" si="14"/>
        <v>1645612</v>
      </c>
      <c r="E509" s="62">
        <v>222275</v>
      </c>
      <c r="F509" s="62">
        <v>1423337</v>
      </c>
      <c r="H509" s="69" t="s">
        <v>710</v>
      </c>
      <c r="I509" s="181" t="s">
        <v>2228</v>
      </c>
      <c r="J509" s="62">
        <v>207057</v>
      </c>
      <c r="K509" s="38">
        <f t="shared" si="15"/>
        <v>90161</v>
      </c>
      <c r="L509" s="62">
        <v>10700</v>
      </c>
      <c r="M509" s="62">
        <v>79461</v>
      </c>
    </row>
    <row r="510" spans="1:13" ht="15">
      <c r="A510" s="69" t="s">
        <v>692</v>
      </c>
      <c r="B510" s="181" t="s">
        <v>2222</v>
      </c>
      <c r="C510" s="62">
        <v>10602830</v>
      </c>
      <c r="D510" s="38">
        <f t="shared" si="14"/>
        <v>5145467</v>
      </c>
      <c r="E510" s="62">
        <v>234150</v>
      </c>
      <c r="F510" s="62">
        <v>4911317</v>
      </c>
      <c r="H510" s="69" t="s">
        <v>713</v>
      </c>
      <c r="I510" s="181" t="s">
        <v>2229</v>
      </c>
      <c r="J510" s="62">
        <v>5442819</v>
      </c>
      <c r="K510" s="38">
        <f t="shared" si="15"/>
        <v>3174591</v>
      </c>
      <c r="L510" s="62">
        <v>163000</v>
      </c>
      <c r="M510" s="62">
        <v>3011591</v>
      </c>
    </row>
    <row r="511" spans="1:13" ht="15">
      <c r="A511" s="69" t="s">
        <v>695</v>
      </c>
      <c r="B511" s="181" t="s">
        <v>2223</v>
      </c>
      <c r="C511" s="62">
        <v>1457900</v>
      </c>
      <c r="D511" s="38">
        <f t="shared" si="14"/>
        <v>7309796</v>
      </c>
      <c r="E511" s="62">
        <v>1847764</v>
      </c>
      <c r="F511" s="62">
        <v>5462032</v>
      </c>
      <c r="H511" s="69" t="s">
        <v>716</v>
      </c>
      <c r="I511" s="181" t="s">
        <v>2230</v>
      </c>
      <c r="J511" s="62">
        <v>2000</v>
      </c>
      <c r="K511" s="38">
        <f t="shared" si="15"/>
        <v>1532770</v>
      </c>
      <c r="L511" s="60"/>
      <c r="M511" s="62">
        <v>1532770</v>
      </c>
    </row>
    <row r="512" spans="1:13" ht="15">
      <c r="A512" s="69" t="s">
        <v>698</v>
      </c>
      <c r="B512" s="181" t="s">
        <v>2224</v>
      </c>
      <c r="C512" s="62">
        <v>852400</v>
      </c>
      <c r="D512" s="38">
        <f t="shared" si="14"/>
        <v>1049644</v>
      </c>
      <c r="E512" s="62">
        <v>545375</v>
      </c>
      <c r="F512" s="62">
        <v>504269</v>
      </c>
      <c r="H512" s="69" t="s">
        <v>719</v>
      </c>
      <c r="I512" s="181" t="s">
        <v>2231</v>
      </c>
      <c r="J512" s="62">
        <v>204902</v>
      </c>
      <c r="K512" s="38">
        <f t="shared" si="15"/>
        <v>1063681</v>
      </c>
      <c r="L512" s="60"/>
      <c r="M512" s="62">
        <v>1063681</v>
      </c>
    </row>
    <row r="513" spans="1:13" ht="15">
      <c r="A513" s="69" t="s">
        <v>701</v>
      </c>
      <c r="B513" s="181" t="s">
        <v>2225</v>
      </c>
      <c r="C513" s="62">
        <v>626773</v>
      </c>
      <c r="D513" s="38">
        <f t="shared" si="14"/>
        <v>1051060</v>
      </c>
      <c r="E513" s="62">
        <v>154000</v>
      </c>
      <c r="F513" s="62">
        <v>897060</v>
      </c>
      <c r="H513" s="69" t="s">
        <v>722</v>
      </c>
      <c r="I513" s="181" t="s">
        <v>2232</v>
      </c>
      <c r="J513" s="62">
        <v>903501</v>
      </c>
      <c r="K513" s="38">
        <f t="shared" si="15"/>
        <v>673792</v>
      </c>
      <c r="L513" s="60"/>
      <c r="M513" s="62">
        <v>673792</v>
      </c>
    </row>
    <row r="514" spans="1:13" ht="15">
      <c r="A514" s="69" t="s">
        <v>704</v>
      </c>
      <c r="B514" s="181" t="s">
        <v>2226</v>
      </c>
      <c r="C514" s="62">
        <v>592004</v>
      </c>
      <c r="D514" s="38">
        <f t="shared" si="14"/>
        <v>2090801</v>
      </c>
      <c r="E514" s="62">
        <v>128850</v>
      </c>
      <c r="F514" s="62">
        <v>1961951</v>
      </c>
      <c r="H514" s="69" t="s">
        <v>725</v>
      </c>
      <c r="I514" s="181" t="s">
        <v>2233</v>
      </c>
      <c r="J514" s="62">
        <v>426233</v>
      </c>
      <c r="K514" s="38">
        <f t="shared" si="15"/>
        <v>682659</v>
      </c>
      <c r="L514" s="60"/>
      <c r="M514" s="62">
        <v>682659</v>
      </c>
    </row>
    <row r="515" spans="1:13" ht="15">
      <c r="A515" s="69" t="s">
        <v>707</v>
      </c>
      <c r="B515" s="181" t="s">
        <v>2227</v>
      </c>
      <c r="C515" s="60"/>
      <c r="D515" s="38">
        <f t="shared" si="14"/>
        <v>537904</v>
      </c>
      <c r="E515" s="62">
        <v>9400</v>
      </c>
      <c r="F515" s="62">
        <v>528504</v>
      </c>
      <c r="H515" s="69" t="s">
        <v>738</v>
      </c>
      <c r="I515" s="181" t="s">
        <v>2234</v>
      </c>
      <c r="J515" s="62">
        <v>1881210</v>
      </c>
      <c r="K515" s="38">
        <f t="shared" si="15"/>
        <v>1782582</v>
      </c>
      <c r="L515" s="62">
        <v>476601</v>
      </c>
      <c r="M515" s="62">
        <v>1305981</v>
      </c>
    </row>
    <row r="516" spans="1:13" ht="15">
      <c r="A516" s="69" t="s">
        <v>710</v>
      </c>
      <c r="B516" s="181" t="s">
        <v>2228</v>
      </c>
      <c r="C516" s="60"/>
      <c r="D516" s="38">
        <f t="shared" si="14"/>
        <v>1473867</v>
      </c>
      <c r="E516" s="62">
        <v>81000</v>
      </c>
      <c r="F516" s="62">
        <v>1392867</v>
      </c>
      <c r="H516" s="69" t="s">
        <v>740</v>
      </c>
      <c r="I516" s="181" t="s">
        <v>2235</v>
      </c>
      <c r="J516" s="62">
        <v>1364452</v>
      </c>
      <c r="K516" s="38">
        <f t="shared" si="15"/>
        <v>22190921</v>
      </c>
      <c r="L516" s="62">
        <v>3848857</v>
      </c>
      <c r="M516" s="62">
        <v>18342064</v>
      </c>
    </row>
    <row r="517" spans="1:13" ht="15">
      <c r="A517" s="69" t="s">
        <v>713</v>
      </c>
      <c r="B517" s="181" t="s">
        <v>2229</v>
      </c>
      <c r="C517" s="62">
        <v>5832174</v>
      </c>
      <c r="D517" s="38">
        <f t="shared" si="14"/>
        <v>21165660</v>
      </c>
      <c r="E517" s="62">
        <v>4062400</v>
      </c>
      <c r="F517" s="62">
        <v>17103260</v>
      </c>
      <c r="H517" s="69" t="s">
        <v>744</v>
      </c>
      <c r="I517" s="181" t="s">
        <v>2236</v>
      </c>
      <c r="J517" s="62">
        <v>639470</v>
      </c>
      <c r="K517" s="38">
        <f t="shared" si="15"/>
        <v>37913914</v>
      </c>
      <c r="L517" s="62">
        <v>19063520</v>
      </c>
      <c r="M517" s="62">
        <v>18850394</v>
      </c>
    </row>
    <row r="518" spans="1:13" ht="15">
      <c r="A518" s="69" t="s">
        <v>716</v>
      </c>
      <c r="B518" s="181" t="s">
        <v>2230</v>
      </c>
      <c r="C518" s="62">
        <v>222920</v>
      </c>
      <c r="D518" s="38">
        <f t="shared" si="14"/>
        <v>1164148</v>
      </c>
      <c r="E518" s="60"/>
      <c r="F518" s="62">
        <v>1164148</v>
      </c>
      <c r="H518" s="69" t="s">
        <v>747</v>
      </c>
      <c r="I518" s="181" t="s">
        <v>2237</v>
      </c>
      <c r="J518" s="60"/>
      <c r="K518" s="38">
        <f t="shared" si="15"/>
        <v>10896551</v>
      </c>
      <c r="L518" s="60"/>
      <c r="M518" s="62">
        <v>10896551</v>
      </c>
    </row>
    <row r="519" spans="1:13" ht="15">
      <c r="A519" s="69" t="s">
        <v>719</v>
      </c>
      <c r="B519" s="181" t="s">
        <v>2231</v>
      </c>
      <c r="C519" s="62">
        <v>821970</v>
      </c>
      <c r="D519" s="38">
        <f aca="true" t="shared" si="16" ref="D519:D564">E519+F519</f>
        <v>1522376</v>
      </c>
      <c r="E519" s="62">
        <v>629886</v>
      </c>
      <c r="F519" s="62">
        <v>892490</v>
      </c>
      <c r="H519" s="69" t="s">
        <v>750</v>
      </c>
      <c r="I519" s="181" t="s">
        <v>2238</v>
      </c>
      <c r="J519" s="62">
        <v>26352789</v>
      </c>
      <c r="K519" s="38">
        <f aca="true" t="shared" si="17" ref="K519:K559">L519+M519</f>
        <v>47055835</v>
      </c>
      <c r="L519" s="62">
        <v>884290</v>
      </c>
      <c r="M519" s="62">
        <v>46171545</v>
      </c>
    </row>
    <row r="520" spans="1:13" ht="15">
      <c r="A520" s="69" t="s">
        <v>722</v>
      </c>
      <c r="B520" s="181" t="s">
        <v>2232</v>
      </c>
      <c r="C520" s="60"/>
      <c r="D520" s="38">
        <f t="shared" si="16"/>
        <v>477825</v>
      </c>
      <c r="E520" s="60"/>
      <c r="F520" s="62">
        <v>477825</v>
      </c>
      <c r="H520" s="69" t="s">
        <v>753</v>
      </c>
      <c r="I520" s="181" t="s">
        <v>2239</v>
      </c>
      <c r="J520" s="60"/>
      <c r="K520" s="38">
        <f t="shared" si="17"/>
        <v>1366757</v>
      </c>
      <c r="L520" s="62">
        <v>952600</v>
      </c>
      <c r="M520" s="62">
        <v>414157</v>
      </c>
    </row>
    <row r="521" spans="1:13" ht="15">
      <c r="A521" s="69" t="s">
        <v>725</v>
      </c>
      <c r="B521" s="181" t="s">
        <v>2233</v>
      </c>
      <c r="C521" s="62">
        <v>1540301</v>
      </c>
      <c r="D521" s="38">
        <f t="shared" si="16"/>
        <v>11149121</v>
      </c>
      <c r="E521" s="62">
        <v>2148877</v>
      </c>
      <c r="F521" s="62">
        <v>9000244</v>
      </c>
      <c r="H521" s="69" t="s">
        <v>756</v>
      </c>
      <c r="I521" s="181" t="s">
        <v>2240</v>
      </c>
      <c r="J521" s="60"/>
      <c r="K521" s="38">
        <f t="shared" si="17"/>
        <v>287612</v>
      </c>
      <c r="L521" s="60"/>
      <c r="M521" s="62">
        <v>287612</v>
      </c>
    </row>
    <row r="522" spans="1:13" ht="15">
      <c r="A522" s="69" t="s">
        <v>738</v>
      </c>
      <c r="B522" s="181" t="s">
        <v>2234</v>
      </c>
      <c r="C522" s="62">
        <v>1779903</v>
      </c>
      <c r="D522" s="38">
        <f t="shared" si="16"/>
        <v>2973799</v>
      </c>
      <c r="E522" s="62">
        <v>789400</v>
      </c>
      <c r="F522" s="62">
        <v>2184399</v>
      </c>
      <c r="H522" s="69" t="s">
        <v>759</v>
      </c>
      <c r="I522" s="181" t="s">
        <v>2241</v>
      </c>
      <c r="J522" s="62">
        <v>207500</v>
      </c>
      <c r="K522" s="38">
        <f t="shared" si="17"/>
        <v>2247179</v>
      </c>
      <c r="L522" s="60"/>
      <c r="M522" s="62">
        <v>2247179</v>
      </c>
    </row>
    <row r="523" spans="1:13" ht="15">
      <c r="A523" s="69" t="s">
        <v>740</v>
      </c>
      <c r="B523" s="181" t="s">
        <v>2235</v>
      </c>
      <c r="C523" s="62">
        <v>20270952</v>
      </c>
      <c r="D523" s="38">
        <f t="shared" si="16"/>
        <v>25696731</v>
      </c>
      <c r="E523" s="62">
        <v>13647310</v>
      </c>
      <c r="F523" s="62">
        <v>12049421</v>
      </c>
      <c r="H523" s="69" t="s">
        <v>762</v>
      </c>
      <c r="I523" s="181" t="s">
        <v>2242</v>
      </c>
      <c r="J523" s="60"/>
      <c r="K523" s="38">
        <f t="shared" si="17"/>
        <v>2375876</v>
      </c>
      <c r="L523" s="60"/>
      <c r="M523" s="62">
        <v>2375876</v>
      </c>
    </row>
    <row r="524" spans="1:13" ht="15">
      <c r="A524" s="69" t="s">
        <v>744</v>
      </c>
      <c r="B524" s="181" t="s">
        <v>2236</v>
      </c>
      <c r="C524" s="62">
        <v>7754000</v>
      </c>
      <c r="D524" s="38">
        <f t="shared" si="16"/>
        <v>8177117</v>
      </c>
      <c r="E524" s="62">
        <v>3049172</v>
      </c>
      <c r="F524" s="62">
        <v>5127945</v>
      </c>
      <c r="H524" s="69" t="s">
        <v>765</v>
      </c>
      <c r="I524" s="181" t="s">
        <v>2243</v>
      </c>
      <c r="J524" s="62">
        <v>44952500</v>
      </c>
      <c r="K524" s="38">
        <f t="shared" si="17"/>
        <v>23604149</v>
      </c>
      <c r="L524" s="62">
        <v>208300</v>
      </c>
      <c r="M524" s="62">
        <v>23395849</v>
      </c>
    </row>
    <row r="525" spans="1:13" ht="15">
      <c r="A525" s="69" t="s">
        <v>747</v>
      </c>
      <c r="B525" s="181" t="s">
        <v>2237</v>
      </c>
      <c r="C525" s="62">
        <v>1836316</v>
      </c>
      <c r="D525" s="38">
        <f t="shared" si="16"/>
        <v>27981241</v>
      </c>
      <c r="E525" s="62">
        <v>11278739</v>
      </c>
      <c r="F525" s="62">
        <v>16702502</v>
      </c>
      <c r="H525" s="69" t="s">
        <v>768</v>
      </c>
      <c r="I525" s="181" t="s">
        <v>2244</v>
      </c>
      <c r="J525" s="60"/>
      <c r="K525" s="38">
        <f t="shared" si="17"/>
        <v>5052291</v>
      </c>
      <c r="L525" s="62">
        <v>720000</v>
      </c>
      <c r="M525" s="62">
        <v>4332291</v>
      </c>
    </row>
    <row r="526" spans="1:13" ht="15">
      <c r="A526" s="69" t="s">
        <v>750</v>
      </c>
      <c r="B526" s="181" t="s">
        <v>2238</v>
      </c>
      <c r="C526" s="62">
        <v>11579490</v>
      </c>
      <c r="D526" s="38">
        <f t="shared" si="16"/>
        <v>15043968</v>
      </c>
      <c r="E526" s="62">
        <v>350101</v>
      </c>
      <c r="F526" s="62">
        <v>14693867</v>
      </c>
      <c r="H526" s="69" t="s">
        <v>771</v>
      </c>
      <c r="I526" s="181" t="s">
        <v>2245</v>
      </c>
      <c r="J526" s="62">
        <v>473800</v>
      </c>
      <c r="K526" s="38">
        <f t="shared" si="17"/>
        <v>3414089</v>
      </c>
      <c r="L526" s="60"/>
      <c r="M526" s="62">
        <v>3414089</v>
      </c>
    </row>
    <row r="527" spans="1:13" ht="15">
      <c r="A527" s="69" t="s">
        <v>753</v>
      </c>
      <c r="B527" s="181" t="s">
        <v>2239</v>
      </c>
      <c r="C527" s="62">
        <v>1632600</v>
      </c>
      <c r="D527" s="38">
        <f t="shared" si="16"/>
        <v>5555000</v>
      </c>
      <c r="E527" s="62">
        <v>2347575</v>
      </c>
      <c r="F527" s="62">
        <v>3207425</v>
      </c>
      <c r="H527" s="69" t="s">
        <v>774</v>
      </c>
      <c r="I527" s="181" t="s">
        <v>2246</v>
      </c>
      <c r="J527" s="62">
        <v>122569041</v>
      </c>
      <c r="K527" s="38">
        <f t="shared" si="17"/>
        <v>2374986</v>
      </c>
      <c r="L527" s="60"/>
      <c r="M527" s="62">
        <v>2374986</v>
      </c>
    </row>
    <row r="528" spans="1:13" ht="15">
      <c r="A528" s="69" t="s">
        <v>756</v>
      </c>
      <c r="B528" s="181" t="s">
        <v>2240</v>
      </c>
      <c r="C528" s="62">
        <v>384600</v>
      </c>
      <c r="D528" s="38">
        <f t="shared" si="16"/>
        <v>2355218</v>
      </c>
      <c r="E528" s="62">
        <v>417235</v>
      </c>
      <c r="F528" s="62">
        <v>1937983</v>
      </c>
      <c r="H528" s="69" t="s">
        <v>777</v>
      </c>
      <c r="I528" s="181" t="s">
        <v>2247</v>
      </c>
      <c r="J528" s="62">
        <v>1363700</v>
      </c>
      <c r="K528" s="38">
        <f t="shared" si="17"/>
        <v>34447824</v>
      </c>
      <c r="L528" s="62">
        <v>36200</v>
      </c>
      <c r="M528" s="62">
        <v>34411624</v>
      </c>
    </row>
    <row r="529" spans="1:13" ht="15">
      <c r="A529" s="69" t="s">
        <v>759</v>
      </c>
      <c r="B529" s="181" t="s">
        <v>2241</v>
      </c>
      <c r="C529" s="62">
        <v>137800</v>
      </c>
      <c r="D529" s="38">
        <f t="shared" si="16"/>
        <v>8210385</v>
      </c>
      <c r="E529" s="62">
        <v>1249915</v>
      </c>
      <c r="F529" s="62">
        <v>6960470</v>
      </c>
      <c r="H529" s="69" t="s">
        <v>780</v>
      </c>
      <c r="I529" s="181" t="s">
        <v>2248</v>
      </c>
      <c r="J529" s="62">
        <v>918392</v>
      </c>
      <c r="K529" s="38">
        <f t="shared" si="17"/>
        <v>1716377</v>
      </c>
      <c r="L529" s="60"/>
      <c r="M529" s="62">
        <v>1716377</v>
      </c>
    </row>
    <row r="530" spans="1:13" ht="15">
      <c r="A530" s="69" t="s">
        <v>762</v>
      </c>
      <c r="B530" s="181" t="s">
        <v>2242</v>
      </c>
      <c r="C530" s="62">
        <v>58000</v>
      </c>
      <c r="D530" s="38">
        <f t="shared" si="16"/>
        <v>2316210</v>
      </c>
      <c r="E530" s="62">
        <v>1080935</v>
      </c>
      <c r="F530" s="62">
        <v>1235275</v>
      </c>
      <c r="H530" s="69" t="s">
        <v>783</v>
      </c>
      <c r="I530" s="181" t="s">
        <v>2249</v>
      </c>
      <c r="J530" s="62">
        <v>1069255</v>
      </c>
      <c r="K530" s="38">
        <f t="shared" si="17"/>
        <v>965954</v>
      </c>
      <c r="L530" s="60"/>
      <c r="M530" s="62">
        <v>965954</v>
      </c>
    </row>
    <row r="531" spans="1:13" ht="15">
      <c r="A531" s="69" t="s">
        <v>765</v>
      </c>
      <c r="B531" s="181" t="s">
        <v>2243</v>
      </c>
      <c r="C531" s="62">
        <v>15437164</v>
      </c>
      <c r="D531" s="38">
        <f t="shared" si="16"/>
        <v>13509743</v>
      </c>
      <c r="E531" s="62">
        <v>3356921</v>
      </c>
      <c r="F531" s="62">
        <v>10152822</v>
      </c>
      <c r="H531" s="69" t="s">
        <v>786</v>
      </c>
      <c r="I531" s="181" t="s">
        <v>2250</v>
      </c>
      <c r="J531" s="60"/>
      <c r="K531" s="38">
        <f t="shared" si="17"/>
        <v>2978980</v>
      </c>
      <c r="L531" s="60"/>
      <c r="M531" s="62">
        <v>2978980</v>
      </c>
    </row>
    <row r="532" spans="1:13" ht="15">
      <c r="A532" s="69" t="s">
        <v>768</v>
      </c>
      <c r="B532" s="181" t="s">
        <v>2244</v>
      </c>
      <c r="C532" s="62">
        <v>439500</v>
      </c>
      <c r="D532" s="38">
        <f t="shared" si="16"/>
        <v>8988792</v>
      </c>
      <c r="E532" s="62">
        <v>4189030</v>
      </c>
      <c r="F532" s="62">
        <v>4799762</v>
      </c>
      <c r="H532" s="69" t="s">
        <v>789</v>
      </c>
      <c r="I532" s="181" t="s">
        <v>1858</v>
      </c>
      <c r="J532" s="60"/>
      <c r="K532" s="38">
        <f t="shared" si="17"/>
        <v>8510211</v>
      </c>
      <c r="L532" s="60"/>
      <c r="M532" s="62">
        <v>8510211</v>
      </c>
    </row>
    <row r="533" spans="1:13" ht="15">
      <c r="A533" s="69" t="s">
        <v>771</v>
      </c>
      <c r="B533" s="181" t="s">
        <v>2245</v>
      </c>
      <c r="C533" s="62">
        <v>3818500</v>
      </c>
      <c r="D533" s="38">
        <f t="shared" si="16"/>
        <v>11505613</v>
      </c>
      <c r="E533" s="62">
        <v>5240480</v>
      </c>
      <c r="F533" s="62">
        <v>6265133</v>
      </c>
      <c r="H533" s="69" t="s">
        <v>791</v>
      </c>
      <c r="I533" s="181" t="s">
        <v>2251</v>
      </c>
      <c r="J533" s="62">
        <v>31473150</v>
      </c>
      <c r="K533" s="38">
        <f t="shared" si="17"/>
        <v>80923130</v>
      </c>
      <c r="L533" s="62">
        <v>36378154</v>
      </c>
      <c r="M533" s="62">
        <v>44544976</v>
      </c>
    </row>
    <row r="534" spans="1:13" ht="15">
      <c r="A534" s="69" t="s">
        <v>774</v>
      </c>
      <c r="B534" s="181" t="s">
        <v>2246</v>
      </c>
      <c r="C534" s="62">
        <v>14295918</v>
      </c>
      <c r="D534" s="38">
        <f t="shared" si="16"/>
        <v>17162341</v>
      </c>
      <c r="E534" s="62">
        <v>2085161</v>
      </c>
      <c r="F534" s="62">
        <v>15077180</v>
      </c>
      <c r="H534" s="69" t="s">
        <v>794</v>
      </c>
      <c r="I534" s="181" t="s">
        <v>2009</v>
      </c>
      <c r="J534" s="62">
        <v>4688060</v>
      </c>
      <c r="K534" s="38">
        <f t="shared" si="17"/>
        <v>56352247</v>
      </c>
      <c r="L534" s="62">
        <v>1576930</v>
      </c>
      <c r="M534" s="62">
        <v>54775317</v>
      </c>
    </row>
    <row r="535" spans="1:13" ht="15">
      <c r="A535" s="69" t="s">
        <v>777</v>
      </c>
      <c r="B535" s="181" t="s">
        <v>2247</v>
      </c>
      <c r="C535" s="62">
        <v>4201100</v>
      </c>
      <c r="D535" s="38">
        <f t="shared" si="16"/>
        <v>8283009</v>
      </c>
      <c r="E535" s="62">
        <v>406758</v>
      </c>
      <c r="F535" s="62">
        <v>7876251</v>
      </c>
      <c r="H535" s="69" t="s">
        <v>796</v>
      </c>
      <c r="I535" s="181" t="s">
        <v>2252</v>
      </c>
      <c r="J535" s="62">
        <v>35665</v>
      </c>
      <c r="K535" s="38">
        <f t="shared" si="17"/>
        <v>18976606</v>
      </c>
      <c r="L535" s="62">
        <v>309800</v>
      </c>
      <c r="M535" s="62">
        <v>18666806</v>
      </c>
    </row>
    <row r="536" spans="1:13" ht="15">
      <c r="A536" s="69" t="s">
        <v>780</v>
      </c>
      <c r="B536" s="181" t="s">
        <v>2248</v>
      </c>
      <c r="C536" s="62">
        <v>15771271</v>
      </c>
      <c r="D536" s="38">
        <f t="shared" si="16"/>
        <v>5839155</v>
      </c>
      <c r="E536" s="62">
        <v>199250</v>
      </c>
      <c r="F536" s="62">
        <v>5639905</v>
      </c>
      <c r="H536" s="69" t="s">
        <v>799</v>
      </c>
      <c r="I536" s="181" t="s">
        <v>2253</v>
      </c>
      <c r="J536" s="60"/>
      <c r="K536" s="38">
        <f t="shared" si="17"/>
        <v>21800</v>
      </c>
      <c r="L536" s="60"/>
      <c r="M536" s="62">
        <v>21800</v>
      </c>
    </row>
    <row r="537" spans="1:13" ht="15">
      <c r="A537" s="69" t="s">
        <v>783</v>
      </c>
      <c r="B537" s="181" t="s">
        <v>2249</v>
      </c>
      <c r="C537" s="62">
        <v>180013300</v>
      </c>
      <c r="D537" s="38">
        <f t="shared" si="16"/>
        <v>4834805</v>
      </c>
      <c r="E537" s="62">
        <v>517695</v>
      </c>
      <c r="F537" s="62">
        <v>4317110</v>
      </c>
      <c r="H537" s="69" t="s">
        <v>802</v>
      </c>
      <c r="I537" s="181" t="s">
        <v>2254</v>
      </c>
      <c r="J537" s="62">
        <v>273000</v>
      </c>
      <c r="K537" s="38">
        <f t="shared" si="17"/>
        <v>642639</v>
      </c>
      <c r="L537" s="62">
        <v>54569</v>
      </c>
      <c r="M537" s="62">
        <v>588070</v>
      </c>
    </row>
    <row r="538" spans="1:13" ht="15">
      <c r="A538" s="69" t="s">
        <v>786</v>
      </c>
      <c r="B538" s="181" t="s">
        <v>2250</v>
      </c>
      <c r="C538" s="62">
        <v>8529400</v>
      </c>
      <c r="D538" s="38">
        <f t="shared" si="16"/>
        <v>23102508</v>
      </c>
      <c r="E538" s="62">
        <v>10258355</v>
      </c>
      <c r="F538" s="62">
        <v>12844153</v>
      </c>
      <c r="H538" s="69" t="s">
        <v>803</v>
      </c>
      <c r="I538" s="181" t="s">
        <v>2255</v>
      </c>
      <c r="J538" s="60"/>
      <c r="K538" s="38">
        <f t="shared" si="17"/>
        <v>56905</v>
      </c>
      <c r="L538" s="60"/>
      <c r="M538" s="62">
        <v>56905</v>
      </c>
    </row>
    <row r="539" spans="1:13" ht="15">
      <c r="A539" s="69" t="s">
        <v>789</v>
      </c>
      <c r="B539" s="181" t="s">
        <v>1858</v>
      </c>
      <c r="C539" s="62">
        <v>11272250</v>
      </c>
      <c r="D539" s="38">
        <f t="shared" si="16"/>
        <v>11651966</v>
      </c>
      <c r="E539" s="62">
        <v>1979002</v>
      </c>
      <c r="F539" s="62">
        <v>9672964</v>
      </c>
      <c r="H539" s="69" t="s">
        <v>804</v>
      </c>
      <c r="I539" s="181" t="s">
        <v>2256</v>
      </c>
      <c r="J539" s="60"/>
      <c r="K539" s="38">
        <f t="shared" si="17"/>
        <v>1184280</v>
      </c>
      <c r="L539" s="60"/>
      <c r="M539" s="62">
        <v>1184280</v>
      </c>
    </row>
    <row r="540" spans="1:13" ht="15">
      <c r="A540" s="69" t="s">
        <v>791</v>
      </c>
      <c r="B540" s="181" t="s">
        <v>2251</v>
      </c>
      <c r="C540" s="62">
        <v>12349600</v>
      </c>
      <c r="D540" s="38">
        <f t="shared" si="16"/>
        <v>40068033</v>
      </c>
      <c r="E540" s="62">
        <v>18595562</v>
      </c>
      <c r="F540" s="62">
        <v>21472471</v>
      </c>
      <c r="H540" s="69" t="s">
        <v>805</v>
      </c>
      <c r="I540" s="181" t="s">
        <v>2257</v>
      </c>
      <c r="J540" s="62">
        <v>991046</v>
      </c>
      <c r="K540" s="38">
        <f t="shared" si="17"/>
        <v>4344298</v>
      </c>
      <c r="L540" s="62">
        <v>482450</v>
      </c>
      <c r="M540" s="62">
        <v>3861848</v>
      </c>
    </row>
    <row r="541" spans="1:13" ht="15">
      <c r="A541" s="69" t="s">
        <v>794</v>
      </c>
      <c r="B541" s="181" t="s">
        <v>2009</v>
      </c>
      <c r="C541" s="62">
        <v>78468094</v>
      </c>
      <c r="D541" s="38">
        <f t="shared" si="16"/>
        <v>27384109</v>
      </c>
      <c r="E541" s="62">
        <v>2444011</v>
      </c>
      <c r="F541" s="62">
        <v>24940098</v>
      </c>
      <c r="H541" s="69" t="s">
        <v>809</v>
      </c>
      <c r="I541" s="181" t="s">
        <v>1956</v>
      </c>
      <c r="J541" s="62">
        <v>801163</v>
      </c>
      <c r="K541" s="38">
        <f t="shared" si="17"/>
        <v>1194294</v>
      </c>
      <c r="L541" s="62">
        <v>83650</v>
      </c>
      <c r="M541" s="62">
        <v>1110644</v>
      </c>
    </row>
    <row r="542" spans="1:13" ht="15">
      <c r="A542" s="69" t="s">
        <v>796</v>
      </c>
      <c r="B542" s="181" t="s">
        <v>2252</v>
      </c>
      <c r="C542" s="62">
        <v>15455761</v>
      </c>
      <c r="D542" s="38">
        <f t="shared" si="16"/>
        <v>35498449</v>
      </c>
      <c r="E542" s="62">
        <v>14870449</v>
      </c>
      <c r="F542" s="62">
        <v>20628000</v>
      </c>
      <c r="H542" s="69" t="s">
        <v>812</v>
      </c>
      <c r="I542" s="181" t="s">
        <v>2258</v>
      </c>
      <c r="J542" s="62">
        <v>585150</v>
      </c>
      <c r="K542" s="38">
        <f t="shared" si="17"/>
        <v>2624070</v>
      </c>
      <c r="L542" s="62">
        <v>1648750</v>
      </c>
      <c r="M542" s="62">
        <v>975320</v>
      </c>
    </row>
    <row r="543" spans="1:13" ht="15">
      <c r="A543" s="69" t="s">
        <v>799</v>
      </c>
      <c r="B543" s="181" t="s">
        <v>2253</v>
      </c>
      <c r="C543" s="60"/>
      <c r="D543" s="38">
        <f t="shared" si="16"/>
        <v>171000</v>
      </c>
      <c r="E543" s="60"/>
      <c r="F543" s="62">
        <v>171000</v>
      </c>
      <c r="H543" s="69" t="s">
        <v>816</v>
      </c>
      <c r="I543" s="181" t="s">
        <v>1921</v>
      </c>
      <c r="J543" s="62">
        <v>117000</v>
      </c>
      <c r="K543" s="38">
        <f t="shared" si="17"/>
        <v>5756204</v>
      </c>
      <c r="L543" s="62">
        <v>207771</v>
      </c>
      <c r="M543" s="62">
        <v>5548433</v>
      </c>
    </row>
    <row r="544" spans="1:13" ht="15">
      <c r="A544" s="69" t="s">
        <v>802</v>
      </c>
      <c r="B544" s="181" t="s">
        <v>2254</v>
      </c>
      <c r="C544" s="62">
        <v>24600</v>
      </c>
      <c r="D544" s="38">
        <f t="shared" si="16"/>
        <v>1665755</v>
      </c>
      <c r="E544" s="62">
        <v>132950</v>
      </c>
      <c r="F544" s="62">
        <v>1532805</v>
      </c>
      <c r="H544" s="69" t="s">
        <v>819</v>
      </c>
      <c r="I544" s="181" t="s">
        <v>2259</v>
      </c>
      <c r="J544" s="62">
        <v>759000</v>
      </c>
      <c r="K544" s="38">
        <f t="shared" si="17"/>
        <v>4086344</v>
      </c>
      <c r="L544" s="60"/>
      <c r="M544" s="62">
        <v>4086344</v>
      </c>
    </row>
    <row r="545" spans="1:13" ht="15">
      <c r="A545" s="69" t="s">
        <v>803</v>
      </c>
      <c r="B545" s="181" t="s">
        <v>2255</v>
      </c>
      <c r="C545" s="62">
        <v>260000</v>
      </c>
      <c r="D545" s="38">
        <f t="shared" si="16"/>
        <v>631668</v>
      </c>
      <c r="E545" s="62">
        <v>9100</v>
      </c>
      <c r="F545" s="62">
        <v>622568</v>
      </c>
      <c r="H545" s="69" t="s">
        <v>821</v>
      </c>
      <c r="I545" s="181" t="s">
        <v>2260</v>
      </c>
      <c r="J545" s="62">
        <v>366525</v>
      </c>
      <c r="K545" s="38">
        <f t="shared" si="17"/>
        <v>35500</v>
      </c>
      <c r="L545" s="62">
        <v>3000</v>
      </c>
      <c r="M545" s="62">
        <v>32500</v>
      </c>
    </row>
    <row r="546" spans="1:13" ht="15">
      <c r="A546" s="69" t="s">
        <v>804</v>
      </c>
      <c r="B546" s="181" t="s">
        <v>2256</v>
      </c>
      <c r="C546" s="60"/>
      <c r="D546" s="38">
        <f t="shared" si="16"/>
        <v>672824</v>
      </c>
      <c r="E546" s="60"/>
      <c r="F546" s="62">
        <v>672824</v>
      </c>
      <c r="H546" s="69" t="s">
        <v>824</v>
      </c>
      <c r="I546" s="181" t="s">
        <v>2261</v>
      </c>
      <c r="J546" s="62">
        <v>178495</v>
      </c>
      <c r="K546" s="38">
        <f t="shared" si="17"/>
        <v>812172</v>
      </c>
      <c r="L546" s="62">
        <v>5100</v>
      </c>
      <c r="M546" s="62">
        <v>807072</v>
      </c>
    </row>
    <row r="547" spans="1:13" ht="15">
      <c r="A547" s="69" t="s">
        <v>805</v>
      </c>
      <c r="B547" s="181" t="s">
        <v>2257</v>
      </c>
      <c r="C547" s="62">
        <v>239600</v>
      </c>
      <c r="D547" s="38">
        <f t="shared" si="16"/>
        <v>2787875</v>
      </c>
      <c r="E547" s="62">
        <v>495706</v>
      </c>
      <c r="F547" s="62">
        <v>2292169</v>
      </c>
      <c r="H547" s="69" t="s">
        <v>826</v>
      </c>
      <c r="I547" s="181" t="s">
        <v>2262</v>
      </c>
      <c r="J547" s="62">
        <v>25000</v>
      </c>
      <c r="K547" s="38">
        <f t="shared" si="17"/>
        <v>1174938</v>
      </c>
      <c r="L547" s="62">
        <v>575731</v>
      </c>
      <c r="M547" s="62">
        <v>599207</v>
      </c>
    </row>
    <row r="548" spans="1:13" ht="15">
      <c r="A548" s="69" t="s">
        <v>809</v>
      </c>
      <c r="B548" s="181" t="s">
        <v>1956</v>
      </c>
      <c r="C548" s="62">
        <v>614001</v>
      </c>
      <c r="D548" s="38">
        <f t="shared" si="16"/>
        <v>1225114</v>
      </c>
      <c r="E548" s="62">
        <v>186100</v>
      </c>
      <c r="F548" s="62">
        <v>1039014</v>
      </c>
      <c r="H548" s="69" t="s">
        <v>829</v>
      </c>
      <c r="I548" s="181" t="s">
        <v>2263</v>
      </c>
      <c r="J548" s="62">
        <v>130400</v>
      </c>
      <c r="K548" s="38">
        <f t="shared" si="17"/>
        <v>800512</v>
      </c>
      <c r="L548" s="60"/>
      <c r="M548" s="62">
        <v>800512</v>
      </c>
    </row>
    <row r="549" spans="1:13" ht="15">
      <c r="A549" s="69" t="s">
        <v>812</v>
      </c>
      <c r="B549" s="181" t="s">
        <v>2258</v>
      </c>
      <c r="C549" s="62">
        <v>86500</v>
      </c>
      <c r="D549" s="38">
        <f t="shared" si="16"/>
        <v>276196</v>
      </c>
      <c r="E549" s="60"/>
      <c r="F549" s="62">
        <v>276196</v>
      </c>
      <c r="H549" s="69" t="s">
        <v>832</v>
      </c>
      <c r="I549" s="181" t="s">
        <v>2264</v>
      </c>
      <c r="J549" s="62">
        <v>437192</v>
      </c>
      <c r="K549" s="38">
        <f t="shared" si="17"/>
        <v>322641</v>
      </c>
      <c r="L549" s="62">
        <v>64000</v>
      </c>
      <c r="M549" s="62">
        <v>258641</v>
      </c>
    </row>
    <row r="550" spans="1:13" ht="15">
      <c r="A550" s="69" t="s">
        <v>816</v>
      </c>
      <c r="B550" s="181" t="s">
        <v>1921</v>
      </c>
      <c r="C550" s="60"/>
      <c r="D550" s="38">
        <f t="shared" si="16"/>
        <v>2207108</v>
      </c>
      <c r="E550" s="62">
        <v>529531</v>
      </c>
      <c r="F550" s="62">
        <v>1677577</v>
      </c>
      <c r="H550" s="69" t="s">
        <v>835</v>
      </c>
      <c r="I550" s="181" t="s">
        <v>2265</v>
      </c>
      <c r="J550" s="62">
        <v>291557</v>
      </c>
      <c r="K550" s="38">
        <f t="shared" si="17"/>
        <v>0</v>
      </c>
      <c r="L550" s="60"/>
      <c r="M550" s="60"/>
    </row>
    <row r="551" spans="1:13" ht="15">
      <c r="A551" s="69" t="s">
        <v>819</v>
      </c>
      <c r="B551" s="181" t="s">
        <v>2259</v>
      </c>
      <c r="C551" s="62">
        <v>130200</v>
      </c>
      <c r="D551" s="38">
        <f t="shared" si="16"/>
        <v>7399204</v>
      </c>
      <c r="E551" s="60"/>
      <c r="F551" s="62">
        <v>7399204</v>
      </c>
      <c r="H551" s="69" t="s">
        <v>838</v>
      </c>
      <c r="I551" s="181" t="s">
        <v>2266</v>
      </c>
      <c r="J551" s="62">
        <v>1181880</v>
      </c>
      <c r="K551" s="38">
        <f t="shared" si="17"/>
        <v>3425219</v>
      </c>
      <c r="L551" s="60"/>
      <c r="M551" s="62">
        <v>3425219</v>
      </c>
    </row>
    <row r="552" spans="1:13" ht="15">
      <c r="A552" s="69" t="s">
        <v>821</v>
      </c>
      <c r="B552" s="181" t="s">
        <v>2260</v>
      </c>
      <c r="C552" s="62">
        <v>56200</v>
      </c>
      <c r="D552" s="38">
        <f t="shared" si="16"/>
        <v>791853</v>
      </c>
      <c r="E552" s="62">
        <v>341378</v>
      </c>
      <c r="F552" s="62">
        <v>450475</v>
      </c>
      <c r="H552" s="69" t="s">
        <v>841</v>
      </c>
      <c r="I552" s="181" t="s">
        <v>1842</v>
      </c>
      <c r="J552" s="60"/>
      <c r="K552" s="38">
        <f t="shared" si="17"/>
        <v>936229</v>
      </c>
      <c r="L552" s="62">
        <v>42800</v>
      </c>
      <c r="M552" s="62">
        <v>893429</v>
      </c>
    </row>
    <row r="553" spans="1:13" ht="15">
      <c r="A553" s="69" t="s">
        <v>824</v>
      </c>
      <c r="B553" s="181" t="s">
        <v>2261</v>
      </c>
      <c r="C553" s="62">
        <v>338002</v>
      </c>
      <c r="D553" s="38">
        <f t="shared" si="16"/>
        <v>768103</v>
      </c>
      <c r="E553" s="62">
        <v>211001</v>
      </c>
      <c r="F553" s="62">
        <v>557102</v>
      </c>
      <c r="H553" s="69" t="s">
        <v>844</v>
      </c>
      <c r="I553" s="181" t="s">
        <v>2267</v>
      </c>
      <c r="J553" s="62">
        <v>84816</v>
      </c>
      <c r="K553" s="38">
        <f t="shared" si="17"/>
        <v>801179</v>
      </c>
      <c r="L553" s="62">
        <v>52862</v>
      </c>
      <c r="M553" s="62">
        <v>748317</v>
      </c>
    </row>
    <row r="554" spans="1:13" ht="15">
      <c r="A554" s="69" t="s">
        <v>826</v>
      </c>
      <c r="B554" s="181" t="s">
        <v>2262</v>
      </c>
      <c r="C554" s="62">
        <v>722102</v>
      </c>
      <c r="D554" s="38">
        <f t="shared" si="16"/>
        <v>576820</v>
      </c>
      <c r="E554" s="62">
        <v>90002</v>
      </c>
      <c r="F554" s="62">
        <v>486818</v>
      </c>
      <c r="H554" s="69" t="s">
        <v>847</v>
      </c>
      <c r="I554" s="181" t="s">
        <v>2268</v>
      </c>
      <c r="J554" s="62">
        <v>52125927</v>
      </c>
      <c r="K554" s="38">
        <f t="shared" si="17"/>
        <v>9386666</v>
      </c>
      <c r="L554" s="60"/>
      <c r="M554" s="62">
        <v>9386666</v>
      </c>
    </row>
    <row r="555" spans="1:13" ht="15">
      <c r="A555" s="69" t="s">
        <v>829</v>
      </c>
      <c r="B555" s="181" t="s">
        <v>2263</v>
      </c>
      <c r="C555" s="62">
        <v>845100</v>
      </c>
      <c r="D555" s="38">
        <f t="shared" si="16"/>
        <v>1603233</v>
      </c>
      <c r="E555" s="62">
        <v>83100</v>
      </c>
      <c r="F555" s="62">
        <v>1520133</v>
      </c>
      <c r="H555" s="69" t="s">
        <v>850</v>
      </c>
      <c r="I555" s="181" t="s">
        <v>2269</v>
      </c>
      <c r="J555" s="62">
        <v>120100</v>
      </c>
      <c r="K555" s="38">
        <f t="shared" si="17"/>
        <v>576415</v>
      </c>
      <c r="L555" s="62">
        <v>37975</v>
      </c>
      <c r="M555" s="62">
        <v>538440</v>
      </c>
    </row>
    <row r="556" spans="1:13" ht="15">
      <c r="A556" s="69" t="s">
        <v>832</v>
      </c>
      <c r="B556" s="181" t="s">
        <v>2264</v>
      </c>
      <c r="C556" s="62">
        <v>821000</v>
      </c>
      <c r="D556" s="38">
        <f t="shared" si="16"/>
        <v>1395221</v>
      </c>
      <c r="E556" s="62">
        <v>428361</v>
      </c>
      <c r="F556" s="62">
        <v>966860</v>
      </c>
      <c r="H556" s="69" t="s">
        <v>852</v>
      </c>
      <c r="I556" s="181" t="s">
        <v>2270</v>
      </c>
      <c r="J556" s="62">
        <v>269001</v>
      </c>
      <c r="K556" s="38">
        <f t="shared" si="17"/>
        <v>6400</v>
      </c>
      <c r="L556" s="62">
        <v>6400</v>
      </c>
      <c r="M556" s="60"/>
    </row>
    <row r="557" spans="1:13" ht="15">
      <c r="A557" s="69" t="s">
        <v>835</v>
      </c>
      <c r="B557" s="181" t="s">
        <v>2265</v>
      </c>
      <c r="C557" s="60"/>
      <c r="D557" s="38">
        <f t="shared" si="16"/>
        <v>758428</v>
      </c>
      <c r="E557" s="62">
        <v>239380</v>
      </c>
      <c r="F557" s="62">
        <v>519048</v>
      </c>
      <c r="H557" s="69" t="s">
        <v>855</v>
      </c>
      <c r="I557" s="181" t="s">
        <v>1820</v>
      </c>
      <c r="J557" s="62">
        <v>5159400</v>
      </c>
      <c r="K557" s="38">
        <f t="shared" si="17"/>
        <v>5336449</v>
      </c>
      <c r="L557" s="60"/>
      <c r="M557" s="62">
        <v>5336449</v>
      </c>
    </row>
    <row r="558" spans="1:13" ht="15">
      <c r="A558" s="69" t="s">
        <v>838</v>
      </c>
      <c r="B558" s="181" t="s">
        <v>2266</v>
      </c>
      <c r="C558" s="62">
        <v>1481700</v>
      </c>
      <c r="D558" s="38">
        <f t="shared" si="16"/>
        <v>2805412</v>
      </c>
      <c r="E558" s="62">
        <v>167500</v>
      </c>
      <c r="F558" s="62">
        <v>2637912</v>
      </c>
      <c r="H558" s="69" t="s">
        <v>858</v>
      </c>
      <c r="I558" s="181" t="s">
        <v>2271</v>
      </c>
      <c r="J558" s="62">
        <v>55001</v>
      </c>
      <c r="K558" s="38">
        <f t="shared" si="17"/>
        <v>663691</v>
      </c>
      <c r="L558" s="62">
        <v>90405</v>
      </c>
      <c r="M558" s="62">
        <v>573286</v>
      </c>
    </row>
    <row r="559" spans="1:13" ht="15">
      <c r="A559" s="69" t="s">
        <v>841</v>
      </c>
      <c r="B559" s="181" t="s">
        <v>1842</v>
      </c>
      <c r="C559" s="62">
        <v>4399350</v>
      </c>
      <c r="D559" s="38">
        <f t="shared" si="16"/>
        <v>3095490</v>
      </c>
      <c r="E559" s="62">
        <v>137250</v>
      </c>
      <c r="F559" s="62">
        <v>2958240</v>
      </c>
      <c r="H559" s="69" t="s">
        <v>861</v>
      </c>
      <c r="I559" s="181" t="s">
        <v>2272</v>
      </c>
      <c r="J559" s="62">
        <v>5000</v>
      </c>
      <c r="K559" s="38">
        <f t="shared" si="17"/>
        <v>327000</v>
      </c>
      <c r="L559" s="62">
        <v>327000</v>
      </c>
      <c r="M559" s="60"/>
    </row>
    <row r="560" spans="1:6" ht="15">
      <c r="A560" s="69" t="s">
        <v>844</v>
      </c>
      <c r="B560" s="181" t="s">
        <v>2267</v>
      </c>
      <c r="C560" s="60"/>
      <c r="D560" s="38">
        <f t="shared" si="16"/>
        <v>446956</v>
      </c>
      <c r="E560" s="62">
        <v>74200</v>
      </c>
      <c r="F560" s="62">
        <v>372756</v>
      </c>
    </row>
    <row r="561" spans="1:6" ht="15">
      <c r="A561" s="69" t="s">
        <v>847</v>
      </c>
      <c r="B561" s="181" t="s">
        <v>2268</v>
      </c>
      <c r="C561" s="62">
        <v>1250665</v>
      </c>
      <c r="D561" s="38">
        <f t="shared" si="16"/>
        <v>2756413</v>
      </c>
      <c r="E561" s="62">
        <v>72720</v>
      </c>
      <c r="F561" s="62">
        <v>2683693</v>
      </c>
    </row>
    <row r="562" spans="1:6" ht="15">
      <c r="A562" s="69" t="s">
        <v>850</v>
      </c>
      <c r="B562" s="181" t="s">
        <v>2269</v>
      </c>
      <c r="C562" s="62">
        <v>236750</v>
      </c>
      <c r="D562" s="38">
        <f t="shared" si="16"/>
        <v>1262183</v>
      </c>
      <c r="E562" s="62">
        <v>56500</v>
      </c>
      <c r="F562" s="62">
        <v>1205683</v>
      </c>
    </row>
    <row r="563" spans="1:6" ht="15">
      <c r="A563" s="69" t="s">
        <v>855</v>
      </c>
      <c r="B563" s="181" t="s">
        <v>1820</v>
      </c>
      <c r="C563" s="62">
        <v>12785044</v>
      </c>
      <c r="D563" s="38">
        <f t="shared" si="16"/>
        <v>2886788</v>
      </c>
      <c r="E563" s="62">
        <v>56550</v>
      </c>
      <c r="F563" s="62">
        <v>2830238</v>
      </c>
    </row>
    <row r="564" spans="1:6" ht="15">
      <c r="A564" s="69" t="s">
        <v>858</v>
      </c>
      <c r="B564" s="181" t="s">
        <v>2271</v>
      </c>
      <c r="C564" s="62">
        <v>758900</v>
      </c>
      <c r="D564" s="38">
        <f t="shared" si="16"/>
        <v>1523189</v>
      </c>
      <c r="E564" s="62">
        <v>132250</v>
      </c>
      <c r="F564" s="62">
        <v>1390939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5"/>
  <sheetViews>
    <sheetView zoomScalePageLayoutView="0" workbookViewId="0" topLeftCell="F1">
      <selection activeCell="N5" sqref="N5:O572"/>
    </sheetView>
  </sheetViews>
  <sheetFormatPr defaultColWidth="8.88671875" defaultRowHeight="15"/>
  <cols>
    <col min="5" max="5" width="22.3359375" style="0" bestFit="1" customWidth="1"/>
    <col min="6" max="6" width="14.21484375" style="0" customWidth="1"/>
    <col min="7" max="7" width="13.4453125" style="0" customWidth="1"/>
    <col min="8" max="8" width="10.99609375" style="0" customWidth="1"/>
    <col min="9" max="9" width="11.3359375" style="0" customWidth="1"/>
    <col min="10" max="10" width="13.10546875" style="0" customWidth="1"/>
    <col min="11" max="11" width="16.21484375" style="0" customWidth="1"/>
    <col min="12" max="12" width="16.77734375" style="0" customWidth="1"/>
    <col min="13" max="13" width="13.88671875" style="0" customWidth="1"/>
    <col min="14" max="14" width="11.77734375" style="0" customWidth="1"/>
    <col min="15" max="15" width="10.77734375" style="0" customWidth="1"/>
    <col min="16" max="16" width="13.4453125" style="0" bestFit="1" customWidth="1"/>
    <col min="25" max="25" width="24.10546875" style="0" bestFit="1" customWidth="1"/>
  </cols>
  <sheetData>
    <row r="1" spans="6:24" ht="15.75">
      <c r="F1" s="199" t="s">
        <v>2312</v>
      </c>
      <c r="G1" s="199"/>
      <c r="H1" s="144"/>
      <c r="I1" s="144"/>
      <c r="J1" s="144"/>
      <c r="K1" s="199" t="s">
        <v>2313</v>
      </c>
      <c r="L1" s="200"/>
      <c r="M1" s="144"/>
      <c r="N1" s="144"/>
      <c r="O1" s="144"/>
      <c r="R1" s="67" t="s">
        <v>2310</v>
      </c>
      <c r="X1" s="60" t="s">
        <v>2311</v>
      </c>
    </row>
    <row r="2" spans="1:24" ht="15">
      <c r="A2" s="3"/>
      <c r="B2" s="7">
        <v>1980</v>
      </c>
      <c r="C2" s="3"/>
      <c r="D2" s="3"/>
      <c r="E2" s="3"/>
      <c r="F2" s="145"/>
      <c r="G2" s="146"/>
      <c r="H2" s="146"/>
      <c r="I2" s="147"/>
      <c r="J2" s="147"/>
      <c r="K2" s="145"/>
      <c r="L2" s="148"/>
      <c r="M2" s="147"/>
      <c r="N2" s="147"/>
      <c r="O2" s="147"/>
      <c r="R2" s="152" t="s">
        <v>2324</v>
      </c>
      <c r="X2" s="152" t="s">
        <v>2322</v>
      </c>
    </row>
    <row r="3" spans="1:28" ht="15">
      <c r="A3" s="3"/>
      <c r="B3" s="7" t="s">
        <v>726</v>
      </c>
      <c r="C3" s="1" t="s">
        <v>730</v>
      </c>
      <c r="D3" s="3"/>
      <c r="E3" s="4"/>
      <c r="F3" s="149" t="s">
        <v>2314</v>
      </c>
      <c r="G3" s="149" t="s">
        <v>2315</v>
      </c>
      <c r="H3" s="149"/>
      <c r="I3" s="201" t="s">
        <v>2318</v>
      </c>
      <c r="J3" s="201"/>
      <c r="K3" s="149" t="s">
        <v>2314</v>
      </c>
      <c r="L3" s="149" t="s">
        <v>2315</v>
      </c>
      <c r="M3" s="149"/>
      <c r="N3" s="201" t="s">
        <v>2319</v>
      </c>
      <c r="O3" s="201"/>
      <c r="T3">
        <v>3</v>
      </c>
      <c r="U3">
        <v>4</v>
      </c>
      <c r="V3">
        <v>5</v>
      </c>
      <c r="Z3">
        <v>3</v>
      </c>
      <c r="AA3">
        <v>4</v>
      </c>
      <c r="AB3">
        <v>5</v>
      </c>
    </row>
    <row r="4" spans="1:28" ht="15.75" thickBot="1">
      <c r="A4" s="10" t="s">
        <v>729</v>
      </c>
      <c r="B4" s="8" t="s">
        <v>727</v>
      </c>
      <c r="C4" s="11" t="s">
        <v>2288</v>
      </c>
      <c r="D4" s="10" t="s">
        <v>728</v>
      </c>
      <c r="E4" s="9" t="s">
        <v>622</v>
      </c>
      <c r="F4" s="150" t="s">
        <v>2316</v>
      </c>
      <c r="G4" s="150" t="s">
        <v>2317</v>
      </c>
      <c r="H4" s="22" t="s">
        <v>2318</v>
      </c>
      <c r="I4" s="150" t="s">
        <v>2280</v>
      </c>
      <c r="J4" s="150" t="s">
        <v>2281</v>
      </c>
      <c r="K4" s="150" t="s">
        <v>2316</v>
      </c>
      <c r="L4" s="150" t="s">
        <v>2317</v>
      </c>
      <c r="M4" s="22" t="s">
        <v>2319</v>
      </c>
      <c r="N4" s="150" t="s">
        <v>2280</v>
      </c>
      <c r="O4" s="150" t="s">
        <v>2281</v>
      </c>
      <c r="R4" s="64" t="s">
        <v>2276</v>
      </c>
      <c r="S4" s="64" t="s">
        <v>2277</v>
      </c>
      <c r="T4" s="65" t="s">
        <v>2278</v>
      </c>
      <c r="U4" s="65" t="s">
        <v>2280</v>
      </c>
      <c r="V4" s="65" t="s">
        <v>2281</v>
      </c>
      <c r="X4" s="64" t="s">
        <v>2276</v>
      </c>
      <c r="Y4" s="64" t="s">
        <v>2277</v>
      </c>
      <c r="Z4" s="68" t="s">
        <v>2282</v>
      </c>
      <c r="AA4" s="68" t="s">
        <v>2284</v>
      </c>
      <c r="AB4" s="68" t="s">
        <v>2285</v>
      </c>
    </row>
    <row r="5" spans="1:28" ht="15.75" thickTop="1">
      <c r="A5" s="77">
        <v>1</v>
      </c>
      <c r="B5" s="78" t="s">
        <v>868</v>
      </c>
      <c r="C5" s="77" t="s">
        <v>869</v>
      </c>
      <c r="D5" s="77" t="s">
        <v>867</v>
      </c>
      <c r="E5" s="79" t="s">
        <v>870</v>
      </c>
      <c r="F5" s="87">
        <f>VLOOKUP(C5,R$5:V$568,3,FALSE)</f>
        <v>1600400</v>
      </c>
      <c r="G5" s="38">
        <f>I5+J5</f>
        <v>2088895</v>
      </c>
      <c r="H5" s="38">
        <f>F5+G5</f>
        <v>3689295</v>
      </c>
      <c r="I5" s="38">
        <v>302900</v>
      </c>
      <c r="J5" s="38">
        <v>1785995</v>
      </c>
      <c r="K5" s="38">
        <f aca="true" t="shared" si="0" ref="K5:K36">VLOOKUP(C5,X$5:AD$568,3,FALSE)</f>
        <v>1551722</v>
      </c>
      <c r="L5" s="38">
        <f>N5+O5</f>
        <v>913105</v>
      </c>
      <c r="M5" s="38">
        <f>K5+L5</f>
        <v>2464827</v>
      </c>
      <c r="N5" s="38">
        <f>VLOOKUP(C5,X$5:AB568,4,FALSE)</f>
        <v>0</v>
      </c>
      <c r="O5" s="38">
        <f>VLOOKUP(C5,X$5:AB$568,5,FALSE)</f>
        <v>913105</v>
      </c>
      <c r="P5" s="38">
        <f>H5+M5</f>
        <v>6154122</v>
      </c>
      <c r="R5" s="69" t="s">
        <v>869</v>
      </c>
      <c r="S5" s="181" t="s">
        <v>1734</v>
      </c>
      <c r="T5" s="62">
        <v>1600400</v>
      </c>
      <c r="U5" s="62">
        <v>302900</v>
      </c>
      <c r="V5" s="62">
        <v>1785995</v>
      </c>
      <c r="X5" s="69" t="s">
        <v>869</v>
      </c>
      <c r="Y5" s="181" t="s">
        <v>1734</v>
      </c>
      <c r="Z5" s="62">
        <v>1551722</v>
      </c>
      <c r="AA5" s="60"/>
      <c r="AB5" s="62">
        <v>913105</v>
      </c>
    </row>
    <row r="6" spans="1:28" ht="15">
      <c r="A6" s="77">
        <v>2</v>
      </c>
      <c r="B6" s="78" t="s">
        <v>871</v>
      </c>
      <c r="C6" s="77" t="s">
        <v>872</v>
      </c>
      <c r="D6" s="77" t="s">
        <v>867</v>
      </c>
      <c r="E6" s="79" t="s">
        <v>873</v>
      </c>
      <c r="F6" s="87">
        <f aca="true" t="shared" si="1" ref="F6:F69">VLOOKUP(C6,R$5:V$568,3,FALSE)</f>
        <v>4881301</v>
      </c>
      <c r="G6" s="38">
        <f aca="true" t="shared" si="2" ref="G6:G69">I6+J6</f>
        <v>32643290</v>
      </c>
      <c r="H6" s="38">
        <f aca="true" t="shared" si="3" ref="H6:H69">F6+G6</f>
        <v>37524591</v>
      </c>
      <c r="I6" s="38">
        <v>1068740</v>
      </c>
      <c r="J6" s="38">
        <v>31574550</v>
      </c>
      <c r="K6" s="38">
        <f t="shared" si="0"/>
        <v>48430265</v>
      </c>
      <c r="L6" s="38">
        <f aca="true" t="shared" si="4" ref="L6:L69">N6+O6</f>
        <v>54448999</v>
      </c>
      <c r="M6" s="38">
        <f aca="true" t="shared" si="5" ref="M6:M69">K6+L6</f>
        <v>102879264</v>
      </c>
      <c r="N6" s="38">
        <f>VLOOKUP(C6,X$5:AB569,4,FALSE)</f>
        <v>10757300</v>
      </c>
      <c r="O6" s="38">
        <f aca="true" t="shared" si="6" ref="O6:O69">VLOOKUP(C6,X$5:AB$568,5,FALSE)</f>
        <v>43691699</v>
      </c>
      <c r="P6" s="38">
        <f aca="true" t="shared" si="7" ref="P6:P69">H6+M6</f>
        <v>140403855</v>
      </c>
      <c r="R6" s="69" t="s">
        <v>872</v>
      </c>
      <c r="S6" s="181" t="s">
        <v>1735</v>
      </c>
      <c r="T6" s="62">
        <v>4881301</v>
      </c>
      <c r="U6" s="62">
        <v>1068740</v>
      </c>
      <c r="V6" s="62">
        <v>31574550</v>
      </c>
      <c r="X6" s="69" t="s">
        <v>872</v>
      </c>
      <c r="Y6" s="181" t="s">
        <v>1735</v>
      </c>
      <c r="Z6" s="62">
        <v>48430265</v>
      </c>
      <c r="AA6" s="62">
        <v>10757300</v>
      </c>
      <c r="AB6" s="62">
        <v>43691699</v>
      </c>
    </row>
    <row r="7" spans="1:28" ht="15">
      <c r="A7" s="77">
        <v>3</v>
      </c>
      <c r="B7" s="78" t="s">
        <v>874</v>
      </c>
      <c r="C7" s="77" t="s">
        <v>875</v>
      </c>
      <c r="D7" s="77" t="s">
        <v>867</v>
      </c>
      <c r="E7" s="79" t="s">
        <v>876</v>
      </c>
      <c r="F7" s="87">
        <f t="shared" si="1"/>
        <v>45489921</v>
      </c>
      <c r="G7" s="38">
        <f t="shared" si="2"/>
        <v>11479941</v>
      </c>
      <c r="H7" s="38">
        <f t="shared" si="3"/>
        <v>56969862</v>
      </c>
      <c r="I7" s="38">
        <v>3063804</v>
      </c>
      <c r="J7" s="38">
        <v>8416137</v>
      </c>
      <c r="K7" s="38">
        <f t="shared" si="0"/>
        <v>6075000</v>
      </c>
      <c r="L7" s="38">
        <f t="shared" si="4"/>
        <v>3928787</v>
      </c>
      <c r="M7" s="38">
        <f t="shared" si="5"/>
        <v>10003787</v>
      </c>
      <c r="N7" s="38">
        <f>VLOOKUP(C7,X$5:AB570,4,FALSE)</f>
        <v>19600</v>
      </c>
      <c r="O7" s="38">
        <f t="shared" si="6"/>
        <v>3909187</v>
      </c>
      <c r="P7" s="38">
        <f t="shared" si="7"/>
        <v>66973649</v>
      </c>
      <c r="R7" s="69" t="s">
        <v>875</v>
      </c>
      <c r="S7" s="181" t="s">
        <v>1736</v>
      </c>
      <c r="T7" s="62">
        <v>45489921</v>
      </c>
      <c r="U7" s="62">
        <v>3063804</v>
      </c>
      <c r="V7" s="62">
        <v>8416137</v>
      </c>
      <c r="X7" s="69" t="s">
        <v>875</v>
      </c>
      <c r="Y7" s="181" t="s">
        <v>1736</v>
      </c>
      <c r="Z7" s="62">
        <v>6075000</v>
      </c>
      <c r="AA7" s="62">
        <v>19600</v>
      </c>
      <c r="AB7" s="62">
        <v>3909187</v>
      </c>
    </row>
    <row r="8" spans="1:28" ht="15">
      <c r="A8" s="77">
        <v>4</v>
      </c>
      <c r="B8" s="78" t="s">
        <v>877</v>
      </c>
      <c r="C8" s="77" t="s">
        <v>878</v>
      </c>
      <c r="D8" s="77" t="s">
        <v>867</v>
      </c>
      <c r="E8" s="79" t="s">
        <v>879</v>
      </c>
      <c r="F8" s="87">
        <f t="shared" si="1"/>
        <v>343700</v>
      </c>
      <c r="G8" s="38">
        <f t="shared" si="2"/>
        <v>715267</v>
      </c>
      <c r="H8" s="38">
        <f t="shared" si="3"/>
        <v>1058967</v>
      </c>
      <c r="I8" s="38">
        <v>100101</v>
      </c>
      <c r="J8" s="38">
        <v>615166</v>
      </c>
      <c r="K8" s="38">
        <f t="shared" si="0"/>
        <v>67900</v>
      </c>
      <c r="L8" s="38">
        <f t="shared" si="4"/>
        <v>611298</v>
      </c>
      <c r="M8" s="38">
        <f t="shared" si="5"/>
        <v>679198</v>
      </c>
      <c r="N8" s="38">
        <f>VLOOKUP(C8,X$5:AB571,4,FALSE)</f>
        <v>0</v>
      </c>
      <c r="O8" s="38">
        <f t="shared" si="6"/>
        <v>611298</v>
      </c>
      <c r="P8" s="38">
        <f t="shared" si="7"/>
        <v>1738165</v>
      </c>
      <c r="R8" s="69" t="s">
        <v>878</v>
      </c>
      <c r="S8" s="181" t="s">
        <v>1737</v>
      </c>
      <c r="T8" s="62">
        <v>343700</v>
      </c>
      <c r="U8" s="62">
        <v>100101</v>
      </c>
      <c r="V8" s="62">
        <v>615166</v>
      </c>
      <c r="X8" s="69" t="s">
        <v>878</v>
      </c>
      <c r="Y8" s="181" t="s">
        <v>1737</v>
      </c>
      <c r="Z8" s="62">
        <v>67900</v>
      </c>
      <c r="AA8" s="60"/>
      <c r="AB8" s="62">
        <v>611298</v>
      </c>
    </row>
    <row r="9" spans="1:28" ht="15">
      <c r="A9" s="77">
        <v>5</v>
      </c>
      <c r="B9" s="78" t="s">
        <v>880</v>
      </c>
      <c r="C9" s="77" t="s">
        <v>881</v>
      </c>
      <c r="D9" s="77" t="s">
        <v>867</v>
      </c>
      <c r="E9" s="79" t="s">
        <v>882</v>
      </c>
      <c r="F9" s="87">
        <f t="shared" si="1"/>
        <v>675881</v>
      </c>
      <c r="G9" s="38">
        <f t="shared" si="2"/>
        <v>1737337</v>
      </c>
      <c r="H9" s="38">
        <f t="shared" si="3"/>
        <v>2413218</v>
      </c>
      <c r="I9" s="38">
        <v>114620</v>
      </c>
      <c r="J9" s="38">
        <v>1622717</v>
      </c>
      <c r="K9" s="38">
        <f t="shared" si="0"/>
        <v>1140772</v>
      </c>
      <c r="L9" s="38">
        <f t="shared" si="4"/>
        <v>1006883</v>
      </c>
      <c r="M9" s="38">
        <f t="shared" si="5"/>
        <v>2147655</v>
      </c>
      <c r="N9" s="38">
        <f>VLOOKUP(C9,X$5:AB572,4,FALSE)</f>
        <v>0</v>
      </c>
      <c r="O9" s="38">
        <f t="shared" si="6"/>
        <v>1006883</v>
      </c>
      <c r="P9" s="38">
        <f t="shared" si="7"/>
        <v>4560873</v>
      </c>
      <c r="R9" s="69" t="s">
        <v>881</v>
      </c>
      <c r="S9" s="181" t="s">
        <v>1738</v>
      </c>
      <c r="T9" s="62">
        <v>675881</v>
      </c>
      <c r="U9" s="62">
        <v>114620</v>
      </c>
      <c r="V9" s="62">
        <v>1622717</v>
      </c>
      <c r="X9" s="69" t="s">
        <v>881</v>
      </c>
      <c r="Y9" s="181" t="s">
        <v>1738</v>
      </c>
      <c r="Z9" s="62">
        <v>1140772</v>
      </c>
      <c r="AA9" s="60"/>
      <c r="AB9" s="62">
        <v>1006883</v>
      </c>
    </row>
    <row r="10" spans="1:28" ht="15">
      <c r="A10" s="77">
        <v>6</v>
      </c>
      <c r="B10" s="78" t="s">
        <v>883</v>
      </c>
      <c r="C10" s="77" t="s">
        <v>884</v>
      </c>
      <c r="D10" s="77" t="s">
        <v>867</v>
      </c>
      <c r="E10" s="79" t="s">
        <v>885</v>
      </c>
      <c r="F10" s="87">
        <f t="shared" si="1"/>
        <v>96450</v>
      </c>
      <c r="G10" s="38">
        <f t="shared" si="2"/>
        <v>121455</v>
      </c>
      <c r="H10" s="38">
        <f t="shared" si="3"/>
        <v>217905</v>
      </c>
      <c r="I10" s="38">
        <v>0</v>
      </c>
      <c r="J10" s="38">
        <v>121455</v>
      </c>
      <c r="K10" s="38">
        <f t="shared" si="0"/>
        <v>2500</v>
      </c>
      <c r="L10" s="38">
        <f t="shared" si="4"/>
        <v>49500</v>
      </c>
      <c r="M10" s="38">
        <f t="shared" si="5"/>
        <v>52000</v>
      </c>
      <c r="N10" s="38">
        <f>VLOOKUP(C10,X$5:AB573,4,FALSE)</f>
        <v>9000</v>
      </c>
      <c r="O10" s="38">
        <f t="shared" si="6"/>
        <v>40500</v>
      </c>
      <c r="P10" s="38">
        <f t="shared" si="7"/>
        <v>269905</v>
      </c>
      <c r="R10" s="69" t="s">
        <v>884</v>
      </c>
      <c r="S10" s="181" t="s">
        <v>1739</v>
      </c>
      <c r="T10" s="62">
        <v>96450</v>
      </c>
      <c r="U10" s="60"/>
      <c r="V10" s="62">
        <v>121455</v>
      </c>
      <c r="X10" s="69" t="s">
        <v>884</v>
      </c>
      <c r="Y10" s="181" t="s">
        <v>1739</v>
      </c>
      <c r="Z10" s="62">
        <v>2500</v>
      </c>
      <c r="AA10" s="62">
        <v>9000</v>
      </c>
      <c r="AB10" s="62">
        <v>40500</v>
      </c>
    </row>
    <row r="11" spans="1:28" ht="15">
      <c r="A11" s="77">
        <v>7</v>
      </c>
      <c r="B11" s="78" t="s">
        <v>886</v>
      </c>
      <c r="C11" s="77" t="s">
        <v>887</v>
      </c>
      <c r="D11" s="77" t="s">
        <v>867</v>
      </c>
      <c r="E11" s="79" t="s">
        <v>888</v>
      </c>
      <c r="F11" s="87">
        <f t="shared" si="1"/>
        <v>268300</v>
      </c>
      <c r="G11" s="38">
        <f t="shared" si="2"/>
        <v>1102531</v>
      </c>
      <c r="H11" s="38">
        <f t="shared" si="3"/>
        <v>1370831</v>
      </c>
      <c r="I11" s="38">
        <v>0</v>
      </c>
      <c r="J11" s="38">
        <v>1102531</v>
      </c>
      <c r="K11" s="38">
        <f t="shared" si="0"/>
        <v>1376740</v>
      </c>
      <c r="L11" s="38">
        <f t="shared" si="4"/>
        <v>1066013</v>
      </c>
      <c r="M11" s="38">
        <f t="shared" si="5"/>
        <v>2442753</v>
      </c>
      <c r="N11" s="38">
        <f>VLOOKUP(C11,X$5:AB574,4,FALSE)</f>
        <v>0</v>
      </c>
      <c r="O11" s="38">
        <f t="shared" si="6"/>
        <v>1066013</v>
      </c>
      <c r="P11" s="38">
        <f t="shared" si="7"/>
        <v>3813584</v>
      </c>
      <c r="R11" s="69" t="s">
        <v>887</v>
      </c>
      <c r="S11" s="181" t="s">
        <v>1740</v>
      </c>
      <c r="T11" s="62">
        <v>268300</v>
      </c>
      <c r="U11" s="60"/>
      <c r="V11" s="62">
        <v>1102531</v>
      </c>
      <c r="X11" s="69" t="s">
        <v>887</v>
      </c>
      <c r="Y11" s="181" t="s">
        <v>1740</v>
      </c>
      <c r="Z11" s="62">
        <v>1376740</v>
      </c>
      <c r="AA11" s="60"/>
      <c r="AB11" s="62">
        <v>1066013</v>
      </c>
    </row>
    <row r="12" spans="1:28" ht="15">
      <c r="A12" s="77">
        <v>8</v>
      </c>
      <c r="B12" s="78" t="s">
        <v>889</v>
      </c>
      <c r="C12" s="77" t="s">
        <v>890</v>
      </c>
      <c r="D12" s="77" t="s">
        <v>867</v>
      </c>
      <c r="E12" s="79" t="s">
        <v>891</v>
      </c>
      <c r="F12" s="87">
        <f t="shared" si="1"/>
        <v>13265122</v>
      </c>
      <c r="G12" s="38">
        <f t="shared" si="2"/>
        <v>13693388</v>
      </c>
      <c r="H12" s="38">
        <f t="shared" si="3"/>
        <v>26958510</v>
      </c>
      <c r="I12" s="38">
        <v>1215410</v>
      </c>
      <c r="J12" s="38">
        <v>12477978</v>
      </c>
      <c r="K12" s="38">
        <f t="shared" si="0"/>
        <v>6827358</v>
      </c>
      <c r="L12" s="38">
        <f t="shared" si="4"/>
        <v>10750102</v>
      </c>
      <c r="M12" s="38">
        <f t="shared" si="5"/>
        <v>17577460</v>
      </c>
      <c r="N12" s="38">
        <f>VLOOKUP(C12,X$5:AB575,4,FALSE)</f>
        <v>910098</v>
      </c>
      <c r="O12" s="38">
        <f t="shared" si="6"/>
        <v>9840004</v>
      </c>
      <c r="P12" s="38">
        <f t="shared" si="7"/>
        <v>44535970</v>
      </c>
      <c r="R12" s="69" t="s">
        <v>890</v>
      </c>
      <c r="S12" s="181" t="s">
        <v>1741</v>
      </c>
      <c r="T12" s="62">
        <v>13265122</v>
      </c>
      <c r="U12" s="62">
        <v>1215410</v>
      </c>
      <c r="V12" s="62">
        <v>12477978</v>
      </c>
      <c r="X12" s="69" t="s">
        <v>890</v>
      </c>
      <c r="Y12" s="181" t="s">
        <v>1741</v>
      </c>
      <c r="Z12" s="62">
        <v>6827358</v>
      </c>
      <c r="AA12" s="62">
        <v>910098</v>
      </c>
      <c r="AB12" s="62">
        <v>9840004</v>
      </c>
    </row>
    <row r="13" spans="1:28" ht="15">
      <c r="A13" s="77">
        <v>9</v>
      </c>
      <c r="B13" s="78" t="s">
        <v>892</v>
      </c>
      <c r="C13" s="77" t="s">
        <v>893</v>
      </c>
      <c r="D13" s="77" t="s">
        <v>867</v>
      </c>
      <c r="E13" s="79" t="s">
        <v>894</v>
      </c>
      <c r="F13" s="87">
        <f t="shared" si="1"/>
        <v>175250</v>
      </c>
      <c r="G13" s="38">
        <f t="shared" si="2"/>
        <v>503800</v>
      </c>
      <c r="H13" s="38">
        <f t="shared" si="3"/>
        <v>679050</v>
      </c>
      <c r="I13" s="38">
        <v>0</v>
      </c>
      <c r="J13" s="38">
        <v>503800</v>
      </c>
      <c r="K13" s="38">
        <f t="shared" si="0"/>
        <v>638478</v>
      </c>
      <c r="L13" s="38">
        <f t="shared" si="4"/>
        <v>286749</v>
      </c>
      <c r="M13" s="38">
        <f t="shared" si="5"/>
        <v>925227</v>
      </c>
      <c r="N13" s="38">
        <f>VLOOKUP(C13,X$5:AB576,4,FALSE)</f>
        <v>0</v>
      </c>
      <c r="O13" s="38">
        <f t="shared" si="6"/>
        <v>286749</v>
      </c>
      <c r="P13" s="38">
        <f t="shared" si="7"/>
        <v>1604277</v>
      </c>
      <c r="R13" s="69" t="s">
        <v>893</v>
      </c>
      <c r="S13" s="181" t="s">
        <v>1742</v>
      </c>
      <c r="T13" s="62">
        <v>175250</v>
      </c>
      <c r="U13" s="60"/>
      <c r="V13" s="62">
        <v>503800</v>
      </c>
      <c r="X13" s="69" t="s">
        <v>893</v>
      </c>
      <c r="Y13" s="181" t="s">
        <v>1742</v>
      </c>
      <c r="Z13" s="62">
        <v>638478</v>
      </c>
      <c r="AA13" s="60"/>
      <c r="AB13" s="62">
        <v>286749</v>
      </c>
    </row>
    <row r="14" spans="1:28" ht="15">
      <c r="A14" s="77">
        <v>10</v>
      </c>
      <c r="B14" s="78" t="s">
        <v>895</v>
      </c>
      <c r="C14" s="77" t="s">
        <v>896</v>
      </c>
      <c r="D14" s="77" t="s">
        <v>867</v>
      </c>
      <c r="E14" s="79" t="s">
        <v>897</v>
      </c>
      <c r="F14" s="87">
        <f t="shared" si="1"/>
        <v>159850</v>
      </c>
      <c r="G14" s="38">
        <f t="shared" si="2"/>
        <v>788275</v>
      </c>
      <c r="H14" s="38">
        <f t="shared" si="3"/>
        <v>948125</v>
      </c>
      <c r="I14" s="38">
        <v>40600</v>
      </c>
      <c r="J14" s="38">
        <v>747675</v>
      </c>
      <c r="K14" s="38">
        <f t="shared" si="0"/>
        <v>155400</v>
      </c>
      <c r="L14" s="38">
        <f t="shared" si="4"/>
        <v>358911</v>
      </c>
      <c r="M14" s="38">
        <f t="shared" si="5"/>
        <v>514311</v>
      </c>
      <c r="N14" s="38">
        <f>VLOOKUP(C14,X$5:AB577,4,FALSE)</f>
        <v>0</v>
      </c>
      <c r="O14" s="38">
        <f t="shared" si="6"/>
        <v>358911</v>
      </c>
      <c r="P14" s="38">
        <f t="shared" si="7"/>
        <v>1462436</v>
      </c>
      <c r="R14" s="69" t="s">
        <v>896</v>
      </c>
      <c r="S14" s="181" t="s">
        <v>1743</v>
      </c>
      <c r="T14" s="62">
        <v>159850</v>
      </c>
      <c r="U14" s="62">
        <v>40600</v>
      </c>
      <c r="V14" s="62">
        <v>747675</v>
      </c>
      <c r="X14" s="69" t="s">
        <v>896</v>
      </c>
      <c r="Y14" s="181" t="s">
        <v>1743</v>
      </c>
      <c r="Z14" s="62">
        <v>155400</v>
      </c>
      <c r="AA14" s="60"/>
      <c r="AB14" s="62">
        <v>358911</v>
      </c>
    </row>
    <row r="15" spans="1:28" ht="15">
      <c r="A15" s="77">
        <v>11</v>
      </c>
      <c r="B15" s="78" t="s">
        <v>898</v>
      </c>
      <c r="C15" s="77" t="s">
        <v>899</v>
      </c>
      <c r="D15" s="77" t="s">
        <v>867</v>
      </c>
      <c r="E15" s="79" t="s">
        <v>900</v>
      </c>
      <c r="F15" s="87">
        <f t="shared" si="1"/>
        <v>4039826</v>
      </c>
      <c r="G15" s="38">
        <f t="shared" si="2"/>
        <v>9408929</v>
      </c>
      <c r="H15" s="38">
        <f t="shared" si="3"/>
        <v>13448755</v>
      </c>
      <c r="I15" s="38">
        <v>1344659</v>
      </c>
      <c r="J15" s="38">
        <v>8064270</v>
      </c>
      <c r="K15" s="38">
        <f t="shared" si="0"/>
        <v>2223548</v>
      </c>
      <c r="L15" s="38">
        <f t="shared" si="4"/>
        <v>6239871</v>
      </c>
      <c r="M15" s="38">
        <f t="shared" si="5"/>
        <v>8463419</v>
      </c>
      <c r="N15" s="38">
        <f>VLOOKUP(C15,X$5:AB578,4,FALSE)</f>
        <v>442100</v>
      </c>
      <c r="O15" s="38">
        <f t="shared" si="6"/>
        <v>5797771</v>
      </c>
      <c r="P15" s="38">
        <f t="shared" si="7"/>
        <v>21912174</v>
      </c>
      <c r="R15" s="69" t="s">
        <v>899</v>
      </c>
      <c r="S15" s="181" t="s">
        <v>1744</v>
      </c>
      <c r="T15" s="62">
        <v>4039826</v>
      </c>
      <c r="U15" s="62">
        <v>1344659</v>
      </c>
      <c r="V15" s="62">
        <v>8064270</v>
      </c>
      <c r="X15" s="69" t="s">
        <v>899</v>
      </c>
      <c r="Y15" s="181" t="s">
        <v>1744</v>
      </c>
      <c r="Z15" s="62">
        <v>2223548</v>
      </c>
      <c r="AA15" s="62">
        <v>442100</v>
      </c>
      <c r="AB15" s="62">
        <v>5797771</v>
      </c>
    </row>
    <row r="16" spans="1:28" ht="15">
      <c r="A16" s="77">
        <v>12</v>
      </c>
      <c r="B16" s="78" t="s">
        <v>901</v>
      </c>
      <c r="C16" s="77" t="s">
        <v>902</v>
      </c>
      <c r="D16" s="77" t="s">
        <v>867</v>
      </c>
      <c r="E16" s="79" t="s">
        <v>903</v>
      </c>
      <c r="F16" s="87">
        <f t="shared" si="1"/>
        <v>5265338</v>
      </c>
      <c r="G16" s="38">
        <f t="shared" si="2"/>
        <v>7300184</v>
      </c>
      <c r="H16" s="38">
        <f t="shared" si="3"/>
        <v>12565522</v>
      </c>
      <c r="I16" s="38">
        <v>397460</v>
      </c>
      <c r="J16" s="38">
        <v>6902724</v>
      </c>
      <c r="K16" s="38">
        <f t="shared" si="0"/>
        <v>7077771</v>
      </c>
      <c r="L16" s="38">
        <f t="shared" si="4"/>
        <v>25762656</v>
      </c>
      <c r="M16" s="38">
        <f t="shared" si="5"/>
        <v>32840427</v>
      </c>
      <c r="N16" s="38">
        <f>VLOOKUP(C16,X$5:AB579,4,FALSE)</f>
        <v>466812</v>
      </c>
      <c r="O16" s="38">
        <f t="shared" si="6"/>
        <v>25295844</v>
      </c>
      <c r="P16" s="38">
        <f t="shared" si="7"/>
        <v>45405949</v>
      </c>
      <c r="R16" s="69" t="s">
        <v>902</v>
      </c>
      <c r="S16" s="181" t="s">
        <v>1745</v>
      </c>
      <c r="T16" s="62">
        <v>5265338</v>
      </c>
      <c r="U16" s="62">
        <v>397460</v>
      </c>
      <c r="V16" s="62">
        <v>6902724</v>
      </c>
      <c r="X16" s="69" t="s">
        <v>902</v>
      </c>
      <c r="Y16" s="181" t="s">
        <v>1745</v>
      </c>
      <c r="Z16" s="62">
        <v>7077771</v>
      </c>
      <c r="AA16" s="62">
        <v>466812</v>
      </c>
      <c r="AB16" s="62">
        <v>25295844</v>
      </c>
    </row>
    <row r="17" spans="1:28" ht="15">
      <c r="A17" s="77">
        <v>13</v>
      </c>
      <c r="B17" s="78" t="s">
        <v>904</v>
      </c>
      <c r="C17" s="77" t="s">
        <v>905</v>
      </c>
      <c r="D17" s="77" t="s">
        <v>867</v>
      </c>
      <c r="E17" s="79" t="s">
        <v>1725</v>
      </c>
      <c r="F17" s="87">
        <f t="shared" si="1"/>
        <v>3819815</v>
      </c>
      <c r="G17" s="38">
        <f t="shared" si="2"/>
        <v>4041949</v>
      </c>
      <c r="H17" s="38">
        <f t="shared" si="3"/>
        <v>7861764</v>
      </c>
      <c r="I17" s="38">
        <v>688550</v>
      </c>
      <c r="J17" s="38">
        <v>3353399</v>
      </c>
      <c r="K17" s="38">
        <f t="shared" si="0"/>
        <v>640228</v>
      </c>
      <c r="L17" s="38">
        <f t="shared" si="4"/>
        <v>6670340</v>
      </c>
      <c r="M17" s="38">
        <f t="shared" si="5"/>
        <v>7310568</v>
      </c>
      <c r="N17" s="38">
        <f>VLOOKUP(C17,X$5:AB580,4,FALSE)</f>
        <v>86800</v>
      </c>
      <c r="O17" s="38">
        <f t="shared" si="6"/>
        <v>6583540</v>
      </c>
      <c r="P17" s="38">
        <f t="shared" si="7"/>
        <v>15172332</v>
      </c>
      <c r="R17" s="69" t="s">
        <v>905</v>
      </c>
      <c r="S17" s="181" t="s">
        <v>1746</v>
      </c>
      <c r="T17" s="62">
        <v>3819815</v>
      </c>
      <c r="U17" s="62">
        <v>688550</v>
      </c>
      <c r="V17" s="62">
        <v>3353399</v>
      </c>
      <c r="X17" s="69" t="s">
        <v>905</v>
      </c>
      <c r="Y17" s="181" t="s">
        <v>1746</v>
      </c>
      <c r="Z17" s="62">
        <v>640228</v>
      </c>
      <c r="AA17" s="62">
        <v>86800</v>
      </c>
      <c r="AB17" s="62">
        <v>6583540</v>
      </c>
    </row>
    <row r="18" spans="1:28" ht="15">
      <c r="A18" s="77">
        <v>14</v>
      </c>
      <c r="B18" s="78" t="s">
        <v>907</v>
      </c>
      <c r="C18" s="77" t="s">
        <v>908</v>
      </c>
      <c r="D18" s="77" t="s">
        <v>867</v>
      </c>
      <c r="E18" s="79" t="s">
        <v>909</v>
      </c>
      <c r="F18" s="87">
        <f t="shared" si="1"/>
        <v>1267400</v>
      </c>
      <c r="G18" s="38">
        <f t="shared" si="2"/>
        <v>4654952</v>
      </c>
      <c r="H18" s="38">
        <f t="shared" si="3"/>
        <v>5922352</v>
      </c>
      <c r="I18" s="38">
        <v>1001926</v>
      </c>
      <c r="J18" s="38">
        <v>3653026</v>
      </c>
      <c r="K18" s="38">
        <f t="shared" si="0"/>
        <v>306000</v>
      </c>
      <c r="L18" s="38">
        <f t="shared" si="4"/>
        <v>779280</v>
      </c>
      <c r="M18" s="38">
        <f t="shared" si="5"/>
        <v>1085280</v>
      </c>
      <c r="N18" s="38">
        <f>VLOOKUP(C18,X$5:AB581,4,FALSE)</f>
        <v>0</v>
      </c>
      <c r="O18" s="38">
        <f t="shared" si="6"/>
        <v>779280</v>
      </c>
      <c r="P18" s="38">
        <f t="shared" si="7"/>
        <v>7007632</v>
      </c>
      <c r="R18" s="69" t="s">
        <v>908</v>
      </c>
      <c r="S18" s="181" t="s">
        <v>1747</v>
      </c>
      <c r="T18" s="62">
        <v>1267400</v>
      </c>
      <c r="U18" s="62">
        <v>1001926</v>
      </c>
      <c r="V18" s="62">
        <v>3653026</v>
      </c>
      <c r="X18" s="69" t="s">
        <v>908</v>
      </c>
      <c r="Y18" s="181" t="s">
        <v>1747</v>
      </c>
      <c r="Z18" s="62">
        <v>306000</v>
      </c>
      <c r="AA18" s="60"/>
      <c r="AB18" s="62">
        <v>779280</v>
      </c>
    </row>
    <row r="19" spans="1:28" ht="15">
      <c r="A19" s="77">
        <v>15</v>
      </c>
      <c r="B19" s="78" t="s">
        <v>910</v>
      </c>
      <c r="C19" s="77" t="s">
        <v>911</v>
      </c>
      <c r="D19" s="77" t="s">
        <v>867</v>
      </c>
      <c r="E19" s="79" t="s">
        <v>1726</v>
      </c>
      <c r="F19" s="87">
        <f t="shared" si="1"/>
        <v>23905597</v>
      </c>
      <c r="G19" s="38">
        <f t="shared" si="2"/>
        <v>4204370</v>
      </c>
      <c r="H19" s="38">
        <f t="shared" si="3"/>
        <v>28109967</v>
      </c>
      <c r="I19" s="38">
        <v>263500</v>
      </c>
      <c r="J19" s="38">
        <v>3940870</v>
      </c>
      <c r="K19" s="38">
        <f t="shared" si="0"/>
        <v>0</v>
      </c>
      <c r="L19" s="38">
        <f t="shared" si="4"/>
        <v>14591</v>
      </c>
      <c r="M19" s="38">
        <f t="shared" si="5"/>
        <v>14591</v>
      </c>
      <c r="N19" s="38">
        <f>VLOOKUP(C19,X$5:AB582,4,FALSE)</f>
        <v>0</v>
      </c>
      <c r="O19" s="38">
        <f t="shared" si="6"/>
        <v>14591</v>
      </c>
      <c r="P19" s="38">
        <f t="shared" si="7"/>
        <v>28124558</v>
      </c>
      <c r="R19" s="69" t="s">
        <v>911</v>
      </c>
      <c r="S19" s="181" t="s">
        <v>1748</v>
      </c>
      <c r="T19" s="62">
        <v>23905597</v>
      </c>
      <c r="U19" s="62">
        <v>263500</v>
      </c>
      <c r="V19" s="62">
        <v>3940870</v>
      </c>
      <c r="X19" s="69" t="s">
        <v>911</v>
      </c>
      <c r="Y19" s="181" t="s">
        <v>1748</v>
      </c>
      <c r="Z19" s="60"/>
      <c r="AA19" s="60"/>
      <c r="AB19" s="62">
        <v>14591</v>
      </c>
    </row>
    <row r="20" spans="1:28" ht="15">
      <c r="A20" s="77">
        <v>16</v>
      </c>
      <c r="B20" s="78" t="s">
        <v>913</v>
      </c>
      <c r="C20" s="77" t="s">
        <v>914</v>
      </c>
      <c r="D20" s="77" t="s">
        <v>867</v>
      </c>
      <c r="E20" s="79" t="s">
        <v>915</v>
      </c>
      <c r="F20" s="87">
        <f t="shared" si="1"/>
        <v>52378846</v>
      </c>
      <c r="G20" s="38">
        <f t="shared" si="2"/>
        <v>11122887</v>
      </c>
      <c r="H20" s="38">
        <f t="shared" si="3"/>
        <v>63501733</v>
      </c>
      <c r="I20" s="38">
        <v>346560</v>
      </c>
      <c r="J20" s="38">
        <v>10776327</v>
      </c>
      <c r="K20" s="38">
        <f t="shared" si="0"/>
        <v>335000</v>
      </c>
      <c r="L20" s="38">
        <f t="shared" si="4"/>
        <v>7204523</v>
      </c>
      <c r="M20" s="38">
        <f t="shared" si="5"/>
        <v>7539523</v>
      </c>
      <c r="N20" s="38">
        <f>VLOOKUP(C20,X$5:AB583,4,FALSE)</f>
        <v>604840</v>
      </c>
      <c r="O20" s="38">
        <f t="shared" si="6"/>
        <v>6599683</v>
      </c>
      <c r="P20" s="38">
        <f t="shared" si="7"/>
        <v>71041256</v>
      </c>
      <c r="R20" s="69" t="s">
        <v>914</v>
      </c>
      <c r="S20" s="181" t="s">
        <v>1749</v>
      </c>
      <c r="T20" s="62">
        <v>52378846</v>
      </c>
      <c r="U20" s="62">
        <v>346560</v>
      </c>
      <c r="V20" s="62">
        <v>10776327</v>
      </c>
      <c r="X20" s="69" t="s">
        <v>914</v>
      </c>
      <c r="Y20" s="181" t="s">
        <v>1749</v>
      </c>
      <c r="Z20" s="62">
        <v>335000</v>
      </c>
      <c r="AA20" s="62">
        <v>604840</v>
      </c>
      <c r="AB20" s="62">
        <v>6599683</v>
      </c>
    </row>
    <row r="21" spans="1:28" ht="15">
      <c r="A21" s="77">
        <v>17</v>
      </c>
      <c r="B21" s="78" t="s">
        <v>916</v>
      </c>
      <c r="C21" s="77" t="s">
        <v>917</v>
      </c>
      <c r="D21" s="77" t="s">
        <v>867</v>
      </c>
      <c r="E21" s="79" t="s">
        <v>1727</v>
      </c>
      <c r="F21" s="87">
        <f t="shared" si="1"/>
        <v>1230767</v>
      </c>
      <c r="G21" s="38">
        <f t="shared" si="2"/>
        <v>1764859</v>
      </c>
      <c r="H21" s="38">
        <f t="shared" si="3"/>
        <v>2995626</v>
      </c>
      <c r="I21" s="38">
        <v>599550</v>
      </c>
      <c r="J21" s="38">
        <v>1165309</v>
      </c>
      <c r="K21" s="38">
        <f t="shared" si="0"/>
        <v>635500</v>
      </c>
      <c r="L21" s="38">
        <f t="shared" si="4"/>
        <v>1902636</v>
      </c>
      <c r="M21" s="38">
        <f t="shared" si="5"/>
        <v>2538136</v>
      </c>
      <c r="N21" s="38">
        <f>VLOOKUP(C21,X$5:AB584,4,FALSE)</f>
        <v>603100</v>
      </c>
      <c r="O21" s="38">
        <f t="shared" si="6"/>
        <v>1299536</v>
      </c>
      <c r="P21" s="38">
        <f t="shared" si="7"/>
        <v>5533762</v>
      </c>
      <c r="R21" s="69" t="s">
        <v>917</v>
      </c>
      <c r="S21" s="181" t="s">
        <v>1750</v>
      </c>
      <c r="T21" s="62">
        <v>1230767</v>
      </c>
      <c r="U21" s="62">
        <v>599550</v>
      </c>
      <c r="V21" s="62">
        <v>1165309</v>
      </c>
      <c r="X21" s="69" t="s">
        <v>917</v>
      </c>
      <c r="Y21" s="181" t="s">
        <v>1750</v>
      </c>
      <c r="Z21" s="62">
        <v>635500</v>
      </c>
      <c r="AA21" s="62">
        <v>603100</v>
      </c>
      <c r="AB21" s="62">
        <v>1299536</v>
      </c>
    </row>
    <row r="22" spans="1:28" ht="15">
      <c r="A22" s="77">
        <v>18</v>
      </c>
      <c r="B22" s="78" t="s">
        <v>919</v>
      </c>
      <c r="C22" s="77" t="s">
        <v>920</v>
      </c>
      <c r="D22" s="77" t="s">
        <v>867</v>
      </c>
      <c r="E22" s="79" t="s">
        <v>921</v>
      </c>
      <c r="F22" s="87">
        <f t="shared" si="1"/>
        <v>1853200</v>
      </c>
      <c r="G22" s="38">
        <f t="shared" si="2"/>
        <v>3401302</v>
      </c>
      <c r="H22" s="38">
        <f t="shared" si="3"/>
        <v>5254502</v>
      </c>
      <c r="I22" s="38">
        <v>171900</v>
      </c>
      <c r="J22" s="38">
        <v>3229402</v>
      </c>
      <c r="K22" s="38">
        <f t="shared" si="0"/>
        <v>0</v>
      </c>
      <c r="L22" s="38">
        <f t="shared" si="4"/>
        <v>1919366</v>
      </c>
      <c r="M22" s="38">
        <f t="shared" si="5"/>
        <v>1919366</v>
      </c>
      <c r="N22" s="38">
        <f>VLOOKUP(C22,X$5:AB585,4,FALSE)</f>
        <v>0</v>
      </c>
      <c r="O22" s="38">
        <f t="shared" si="6"/>
        <v>1919366</v>
      </c>
      <c r="P22" s="38">
        <f t="shared" si="7"/>
        <v>7173868</v>
      </c>
      <c r="R22" s="69" t="s">
        <v>920</v>
      </c>
      <c r="S22" s="181" t="s">
        <v>1751</v>
      </c>
      <c r="T22" s="62">
        <v>1853200</v>
      </c>
      <c r="U22" s="62">
        <v>171900</v>
      </c>
      <c r="V22" s="62">
        <v>3229402</v>
      </c>
      <c r="X22" s="69" t="s">
        <v>920</v>
      </c>
      <c r="Y22" s="181" t="s">
        <v>1751</v>
      </c>
      <c r="Z22" s="60"/>
      <c r="AA22" s="60"/>
      <c r="AB22" s="62">
        <v>1919366</v>
      </c>
    </row>
    <row r="23" spans="1:28" ht="15">
      <c r="A23" s="77">
        <v>19</v>
      </c>
      <c r="B23" s="78" t="s">
        <v>922</v>
      </c>
      <c r="C23" s="77" t="s">
        <v>923</v>
      </c>
      <c r="D23" s="77" t="s">
        <v>867</v>
      </c>
      <c r="E23" s="79" t="s">
        <v>924</v>
      </c>
      <c r="F23" s="87">
        <f t="shared" si="1"/>
        <v>507805</v>
      </c>
      <c r="G23" s="38">
        <f t="shared" si="2"/>
        <v>2635859</v>
      </c>
      <c r="H23" s="38">
        <f t="shared" si="3"/>
        <v>3143664</v>
      </c>
      <c r="I23" s="38">
        <v>20700</v>
      </c>
      <c r="J23" s="38">
        <v>2615159</v>
      </c>
      <c r="K23" s="38">
        <f t="shared" si="0"/>
        <v>0</v>
      </c>
      <c r="L23" s="38">
        <f t="shared" si="4"/>
        <v>5963432</v>
      </c>
      <c r="M23" s="38">
        <f t="shared" si="5"/>
        <v>5963432</v>
      </c>
      <c r="N23" s="38">
        <f>VLOOKUP(C23,X$5:AB586,4,FALSE)</f>
        <v>0</v>
      </c>
      <c r="O23" s="38">
        <f t="shared" si="6"/>
        <v>5963432</v>
      </c>
      <c r="P23" s="38">
        <f t="shared" si="7"/>
        <v>9107096</v>
      </c>
      <c r="R23" s="69" t="s">
        <v>923</v>
      </c>
      <c r="S23" s="181" t="s">
        <v>1752</v>
      </c>
      <c r="T23" s="62">
        <v>507805</v>
      </c>
      <c r="U23" s="62">
        <v>20700</v>
      </c>
      <c r="V23" s="62">
        <v>2615159</v>
      </c>
      <c r="X23" s="69" t="s">
        <v>923</v>
      </c>
      <c r="Y23" s="181" t="s">
        <v>1752</v>
      </c>
      <c r="Z23" s="60"/>
      <c r="AA23" s="60"/>
      <c r="AB23" s="62">
        <v>5963432</v>
      </c>
    </row>
    <row r="24" spans="1:28" ht="15">
      <c r="A24" s="77">
        <v>20</v>
      </c>
      <c r="B24" s="78" t="s">
        <v>925</v>
      </c>
      <c r="C24" s="77" t="s">
        <v>926</v>
      </c>
      <c r="D24" s="77" t="s">
        <v>867</v>
      </c>
      <c r="E24" s="79" t="s">
        <v>927</v>
      </c>
      <c r="F24" s="87">
        <f t="shared" si="1"/>
        <v>996500</v>
      </c>
      <c r="G24" s="38">
        <f t="shared" si="2"/>
        <v>189773</v>
      </c>
      <c r="H24" s="38">
        <f t="shared" si="3"/>
        <v>1186273</v>
      </c>
      <c r="I24" s="38">
        <v>35700</v>
      </c>
      <c r="J24" s="38">
        <v>154073</v>
      </c>
      <c r="K24" s="38">
        <f t="shared" si="0"/>
        <v>0</v>
      </c>
      <c r="L24" s="38">
        <f t="shared" si="4"/>
        <v>747045</v>
      </c>
      <c r="M24" s="38">
        <f t="shared" si="5"/>
        <v>747045</v>
      </c>
      <c r="N24" s="38">
        <f>VLOOKUP(C24,X$5:AB587,4,FALSE)</f>
        <v>0</v>
      </c>
      <c r="O24" s="38">
        <f t="shared" si="6"/>
        <v>747045</v>
      </c>
      <c r="P24" s="38">
        <f t="shared" si="7"/>
        <v>1933318</v>
      </c>
      <c r="R24" s="69" t="s">
        <v>926</v>
      </c>
      <c r="S24" s="181" t="s">
        <v>1753</v>
      </c>
      <c r="T24" s="62">
        <v>996500</v>
      </c>
      <c r="U24" s="62">
        <v>35700</v>
      </c>
      <c r="V24" s="62">
        <v>154073</v>
      </c>
      <c r="X24" s="69" t="s">
        <v>926</v>
      </c>
      <c r="Y24" s="181" t="s">
        <v>1753</v>
      </c>
      <c r="Z24" s="60"/>
      <c r="AA24" s="60"/>
      <c r="AB24" s="62">
        <v>747045</v>
      </c>
    </row>
    <row r="25" spans="1:28" ht="15">
      <c r="A25" s="77">
        <v>21</v>
      </c>
      <c r="B25" s="78" t="s">
        <v>928</v>
      </c>
      <c r="C25" s="77" t="s">
        <v>929</v>
      </c>
      <c r="D25" s="77" t="s">
        <v>867</v>
      </c>
      <c r="E25" s="79" t="s">
        <v>930</v>
      </c>
      <c r="F25" s="87">
        <f t="shared" si="1"/>
        <v>237100</v>
      </c>
      <c r="G25" s="38">
        <f t="shared" si="2"/>
        <v>2600562</v>
      </c>
      <c r="H25" s="38">
        <f t="shared" si="3"/>
        <v>2837662</v>
      </c>
      <c r="I25" s="38">
        <v>383300</v>
      </c>
      <c r="J25" s="38">
        <v>2217262</v>
      </c>
      <c r="K25" s="38">
        <f t="shared" si="0"/>
        <v>451975</v>
      </c>
      <c r="L25" s="38">
        <f t="shared" si="4"/>
        <v>3814861</v>
      </c>
      <c r="M25" s="38">
        <f t="shared" si="5"/>
        <v>4266836</v>
      </c>
      <c r="N25" s="38">
        <f>VLOOKUP(C25,X$5:AB588,4,FALSE)</f>
        <v>0</v>
      </c>
      <c r="O25" s="38">
        <f t="shared" si="6"/>
        <v>3814861</v>
      </c>
      <c r="P25" s="38">
        <f t="shared" si="7"/>
        <v>7104498</v>
      </c>
      <c r="R25" s="69" t="s">
        <v>929</v>
      </c>
      <c r="S25" s="181" t="s">
        <v>1754</v>
      </c>
      <c r="T25" s="62">
        <v>237100</v>
      </c>
      <c r="U25" s="62">
        <v>383300</v>
      </c>
      <c r="V25" s="62">
        <v>2217262</v>
      </c>
      <c r="X25" s="69" t="s">
        <v>929</v>
      </c>
      <c r="Y25" s="181" t="s">
        <v>1754</v>
      </c>
      <c r="Z25" s="62">
        <v>451975</v>
      </c>
      <c r="AA25" s="60"/>
      <c r="AB25" s="62">
        <v>3814861</v>
      </c>
    </row>
    <row r="26" spans="1:28" ht="15">
      <c r="A26" s="77">
        <v>22</v>
      </c>
      <c r="B26" s="78" t="s">
        <v>931</v>
      </c>
      <c r="C26" s="77" t="s">
        <v>932</v>
      </c>
      <c r="D26" s="77" t="s">
        <v>867</v>
      </c>
      <c r="E26" s="79" t="s">
        <v>933</v>
      </c>
      <c r="F26" s="87">
        <f t="shared" si="1"/>
        <v>19178300</v>
      </c>
      <c r="G26" s="38">
        <f t="shared" si="2"/>
        <v>12974503</v>
      </c>
      <c r="H26" s="38">
        <f t="shared" si="3"/>
        <v>32152803</v>
      </c>
      <c r="I26" s="38">
        <v>877646</v>
      </c>
      <c r="J26" s="38">
        <v>12096857</v>
      </c>
      <c r="K26" s="38">
        <f t="shared" si="0"/>
        <v>816300</v>
      </c>
      <c r="L26" s="38">
        <f t="shared" si="4"/>
        <v>200803</v>
      </c>
      <c r="M26" s="38">
        <f t="shared" si="5"/>
        <v>1017103</v>
      </c>
      <c r="N26" s="38">
        <f>VLOOKUP(C26,X$5:AB589,4,FALSE)</f>
        <v>0</v>
      </c>
      <c r="O26" s="38">
        <f t="shared" si="6"/>
        <v>200803</v>
      </c>
      <c r="P26" s="38">
        <f t="shared" si="7"/>
        <v>33169906</v>
      </c>
      <c r="R26" s="69" t="s">
        <v>932</v>
      </c>
      <c r="S26" s="181" t="s">
        <v>1755</v>
      </c>
      <c r="T26" s="62">
        <v>19178300</v>
      </c>
      <c r="U26" s="62">
        <v>877646</v>
      </c>
      <c r="V26" s="62">
        <v>12096857</v>
      </c>
      <c r="X26" s="69" t="s">
        <v>932</v>
      </c>
      <c r="Y26" s="181" t="s">
        <v>1755</v>
      </c>
      <c r="Z26" s="62">
        <v>816300</v>
      </c>
      <c r="AA26" s="60"/>
      <c r="AB26" s="62">
        <v>200803</v>
      </c>
    </row>
    <row r="27" spans="1:28" ht="15">
      <c r="A27" s="77">
        <v>23</v>
      </c>
      <c r="B27" s="78" t="s">
        <v>934</v>
      </c>
      <c r="C27" s="77" t="s">
        <v>935</v>
      </c>
      <c r="D27" s="77" t="s">
        <v>867</v>
      </c>
      <c r="E27" s="79" t="s">
        <v>936</v>
      </c>
      <c r="F27" s="87">
        <f t="shared" si="1"/>
        <v>0</v>
      </c>
      <c r="G27" s="38">
        <f t="shared" si="2"/>
        <v>749284</v>
      </c>
      <c r="H27" s="38">
        <f t="shared" si="3"/>
        <v>749284</v>
      </c>
      <c r="I27" s="38">
        <v>124800</v>
      </c>
      <c r="J27" s="38">
        <v>624484</v>
      </c>
      <c r="K27" s="38">
        <f t="shared" si="0"/>
        <v>530955</v>
      </c>
      <c r="L27" s="38">
        <f t="shared" si="4"/>
        <v>84892</v>
      </c>
      <c r="M27" s="38">
        <f t="shared" si="5"/>
        <v>615847</v>
      </c>
      <c r="N27" s="38">
        <f>VLOOKUP(C27,X$5:AB590,4,FALSE)</f>
        <v>0</v>
      </c>
      <c r="O27" s="38">
        <f t="shared" si="6"/>
        <v>84892</v>
      </c>
      <c r="P27" s="38">
        <f t="shared" si="7"/>
        <v>1365131</v>
      </c>
      <c r="R27" s="69" t="s">
        <v>935</v>
      </c>
      <c r="S27" s="181" t="s">
        <v>1756</v>
      </c>
      <c r="T27" s="60"/>
      <c r="U27" s="62">
        <v>124800</v>
      </c>
      <c r="V27" s="62">
        <v>624484</v>
      </c>
      <c r="X27" s="69" t="s">
        <v>935</v>
      </c>
      <c r="Y27" s="181" t="s">
        <v>1756</v>
      </c>
      <c r="Z27" s="62">
        <v>530955</v>
      </c>
      <c r="AA27" s="60"/>
      <c r="AB27" s="62">
        <v>84892</v>
      </c>
    </row>
    <row r="28" spans="1:28" ht="15">
      <c r="A28" s="77">
        <v>24</v>
      </c>
      <c r="B28" s="78" t="s">
        <v>938</v>
      </c>
      <c r="C28" s="77" t="s">
        <v>939</v>
      </c>
      <c r="D28" s="77" t="s">
        <v>937</v>
      </c>
      <c r="E28" s="79" t="s">
        <v>940</v>
      </c>
      <c r="F28" s="87">
        <f t="shared" si="1"/>
        <v>1183600</v>
      </c>
      <c r="G28" s="38">
        <f t="shared" si="2"/>
        <v>6099708</v>
      </c>
      <c r="H28" s="38">
        <f t="shared" si="3"/>
        <v>7283308</v>
      </c>
      <c r="I28" s="38">
        <v>2368650</v>
      </c>
      <c r="J28" s="38">
        <v>3731058</v>
      </c>
      <c r="K28" s="38">
        <f t="shared" si="0"/>
        <v>0</v>
      </c>
      <c r="L28" s="38">
        <f t="shared" si="4"/>
        <v>448345</v>
      </c>
      <c r="M28" s="38">
        <f t="shared" si="5"/>
        <v>448345</v>
      </c>
      <c r="N28" s="38">
        <f>VLOOKUP(C28,X$5:AB591,4,FALSE)</f>
        <v>0</v>
      </c>
      <c r="O28" s="38">
        <f t="shared" si="6"/>
        <v>448345</v>
      </c>
      <c r="P28" s="38">
        <f t="shared" si="7"/>
        <v>7731653</v>
      </c>
      <c r="R28" s="69" t="s">
        <v>939</v>
      </c>
      <c r="S28" s="181" t="s">
        <v>1757</v>
      </c>
      <c r="T28" s="62">
        <v>1183600</v>
      </c>
      <c r="U28" s="62">
        <v>2368650</v>
      </c>
      <c r="V28" s="62">
        <v>3731058</v>
      </c>
      <c r="X28" s="69" t="s">
        <v>939</v>
      </c>
      <c r="Y28" s="181" t="s">
        <v>1757</v>
      </c>
      <c r="Z28" s="60"/>
      <c r="AA28" s="60"/>
      <c r="AB28" s="62">
        <v>448345</v>
      </c>
    </row>
    <row r="29" spans="1:28" ht="15">
      <c r="A29" s="77">
        <v>25</v>
      </c>
      <c r="B29" s="78" t="s">
        <v>941</v>
      </c>
      <c r="C29" s="77" t="s">
        <v>942</v>
      </c>
      <c r="D29" s="77" t="s">
        <v>937</v>
      </c>
      <c r="E29" s="79" t="s">
        <v>943</v>
      </c>
      <c r="F29" s="87">
        <f t="shared" si="1"/>
        <v>3807494</v>
      </c>
      <c r="G29" s="38">
        <f t="shared" si="2"/>
        <v>6073505</v>
      </c>
      <c r="H29" s="38">
        <f t="shared" si="3"/>
        <v>9880999</v>
      </c>
      <c r="I29" s="38">
        <v>3756300</v>
      </c>
      <c r="J29" s="38">
        <v>2317205</v>
      </c>
      <c r="K29" s="38">
        <f t="shared" si="0"/>
        <v>5000</v>
      </c>
      <c r="L29" s="38">
        <f t="shared" si="4"/>
        <v>1743595</v>
      </c>
      <c r="M29" s="38">
        <f t="shared" si="5"/>
        <v>1748595</v>
      </c>
      <c r="N29" s="38">
        <f>VLOOKUP(C29,X$5:AB592,4,FALSE)</f>
        <v>293500</v>
      </c>
      <c r="O29" s="38">
        <f t="shared" si="6"/>
        <v>1450095</v>
      </c>
      <c r="P29" s="38">
        <f t="shared" si="7"/>
        <v>11629594</v>
      </c>
      <c r="R29" s="69" t="s">
        <v>942</v>
      </c>
      <c r="S29" s="181" t="s">
        <v>1758</v>
      </c>
      <c r="T29" s="62">
        <v>3807494</v>
      </c>
      <c r="U29" s="62">
        <v>3756300</v>
      </c>
      <c r="V29" s="62">
        <v>2317205</v>
      </c>
      <c r="X29" s="69" t="s">
        <v>942</v>
      </c>
      <c r="Y29" s="181" t="s">
        <v>1758</v>
      </c>
      <c r="Z29" s="62">
        <v>5000</v>
      </c>
      <c r="AA29" s="62">
        <v>293500</v>
      </c>
      <c r="AB29" s="62">
        <v>1450095</v>
      </c>
    </row>
    <row r="30" spans="1:28" ht="15">
      <c r="A30" s="77">
        <v>26</v>
      </c>
      <c r="B30" s="78" t="s">
        <v>944</v>
      </c>
      <c r="C30" s="77" t="s">
        <v>945</v>
      </c>
      <c r="D30" s="77" t="s">
        <v>937</v>
      </c>
      <c r="E30" s="79" t="s">
        <v>946</v>
      </c>
      <c r="F30" s="87">
        <f t="shared" si="1"/>
        <v>5545652</v>
      </c>
      <c r="G30" s="38">
        <f t="shared" si="2"/>
        <v>13665637</v>
      </c>
      <c r="H30" s="38">
        <f t="shared" si="3"/>
        <v>19211289</v>
      </c>
      <c r="I30" s="38">
        <v>4484077</v>
      </c>
      <c r="J30" s="38">
        <v>9181560</v>
      </c>
      <c r="K30" s="38">
        <f t="shared" si="0"/>
        <v>22902800</v>
      </c>
      <c r="L30" s="38">
        <f t="shared" si="4"/>
        <v>5658462</v>
      </c>
      <c r="M30" s="38">
        <f t="shared" si="5"/>
        <v>28561262</v>
      </c>
      <c r="N30" s="38">
        <f>VLOOKUP(C30,X$5:AB593,4,FALSE)</f>
        <v>3450000</v>
      </c>
      <c r="O30" s="38">
        <f t="shared" si="6"/>
        <v>2208462</v>
      </c>
      <c r="P30" s="38">
        <f t="shared" si="7"/>
        <v>47772551</v>
      </c>
      <c r="R30" s="69" t="s">
        <v>945</v>
      </c>
      <c r="S30" s="181" t="s">
        <v>1759</v>
      </c>
      <c r="T30" s="62">
        <v>5545652</v>
      </c>
      <c r="U30" s="62">
        <v>4484077</v>
      </c>
      <c r="V30" s="62">
        <v>9181560</v>
      </c>
      <c r="X30" s="69" t="s">
        <v>945</v>
      </c>
      <c r="Y30" s="181" t="s">
        <v>1759</v>
      </c>
      <c r="Z30" s="62">
        <v>22902800</v>
      </c>
      <c r="AA30" s="62">
        <v>3450000</v>
      </c>
      <c r="AB30" s="62">
        <v>2208462</v>
      </c>
    </row>
    <row r="31" spans="1:28" ht="15">
      <c r="A31" s="77">
        <v>27</v>
      </c>
      <c r="B31" s="78" t="s">
        <v>947</v>
      </c>
      <c r="C31" s="77" t="s">
        <v>948</v>
      </c>
      <c r="D31" s="77" t="s">
        <v>937</v>
      </c>
      <c r="E31" s="79" t="s">
        <v>949</v>
      </c>
      <c r="F31" s="87">
        <f t="shared" si="1"/>
        <v>19261560</v>
      </c>
      <c r="G31" s="38">
        <f t="shared" si="2"/>
        <v>1801412</v>
      </c>
      <c r="H31" s="38">
        <f t="shared" si="3"/>
        <v>21062972</v>
      </c>
      <c r="I31" s="38">
        <v>0</v>
      </c>
      <c r="J31" s="38">
        <v>1801412</v>
      </c>
      <c r="K31" s="38">
        <f t="shared" si="0"/>
        <v>10000</v>
      </c>
      <c r="L31" s="38">
        <f t="shared" si="4"/>
        <v>1406081</v>
      </c>
      <c r="M31" s="38">
        <f t="shared" si="5"/>
        <v>1416081</v>
      </c>
      <c r="N31" s="38">
        <f>VLOOKUP(C31,X$5:AB594,4,FALSE)</f>
        <v>0</v>
      </c>
      <c r="O31" s="38">
        <f t="shared" si="6"/>
        <v>1406081</v>
      </c>
      <c r="P31" s="38">
        <f t="shared" si="7"/>
        <v>22479053</v>
      </c>
      <c r="R31" s="69" t="s">
        <v>948</v>
      </c>
      <c r="S31" s="181" t="s">
        <v>1760</v>
      </c>
      <c r="T31" s="62">
        <v>19261560</v>
      </c>
      <c r="U31" s="60"/>
      <c r="V31" s="62">
        <v>1801412</v>
      </c>
      <c r="X31" s="69" t="s">
        <v>948</v>
      </c>
      <c r="Y31" s="181" t="s">
        <v>1760</v>
      </c>
      <c r="Z31" s="62">
        <v>10000</v>
      </c>
      <c r="AA31" s="60"/>
      <c r="AB31" s="62">
        <v>1406081</v>
      </c>
    </row>
    <row r="32" spans="1:28" ht="15">
      <c r="A32" s="77">
        <v>28</v>
      </c>
      <c r="B32" s="78" t="s">
        <v>950</v>
      </c>
      <c r="C32" s="77" t="s">
        <v>951</v>
      </c>
      <c r="D32" s="77" t="s">
        <v>937</v>
      </c>
      <c r="E32" s="79" t="s">
        <v>952</v>
      </c>
      <c r="F32" s="87">
        <f t="shared" si="1"/>
        <v>432500</v>
      </c>
      <c r="G32" s="38">
        <f t="shared" si="2"/>
        <v>2379865</v>
      </c>
      <c r="H32" s="38">
        <f t="shared" si="3"/>
        <v>2812365</v>
      </c>
      <c r="I32" s="38">
        <v>752300</v>
      </c>
      <c r="J32" s="38">
        <v>1627565</v>
      </c>
      <c r="K32" s="38">
        <f t="shared" si="0"/>
        <v>0</v>
      </c>
      <c r="L32" s="38">
        <f t="shared" si="4"/>
        <v>19959585</v>
      </c>
      <c r="M32" s="38">
        <f t="shared" si="5"/>
        <v>19959585</v>
      </c>
      <c r="N32" s="38">
        <f>VLOOKUP(C32,X$5:AB595,4,FALSE)</f>
        <v>0</v>
      </c>
      <c r="O32" s="38">
        <f t="shared" si="6"/>
        <v>19959585</v>
      </c>
      <c r="P32" s="38">
        <f t="shared" si="7"/>
        <v>22771950</v>
      </c>
      <c r="R32" s="69" t="s">
        <v>951</v>
      </c>
      <c r="S32" s="181" t="s">
        <v>1761</v>
      </c>
      <c r="T32" s="62">
        <v>432500</v>
      </c>
      <c r="U32" s="62">
        <v>752300</v>
      </c>
      <c r="V32" s="62">
        <v>1627565</v>
      </c>
      <c r="X32" s="69" t="s">
        <v>951</v>
      </c>
      <c r="Y32" s="181" t="s">
        <v>1761</v>
      </c>
      <c r="Z32" s="60"/>
      <c r="AA32" s="60"/>
      <c r="AB32" s="62">
        <v>19959585</v>
      </c>
    </row>
    <row r="33" spans="1:28" ht="15">
      <c r="A33" s="77">
        <v>29</v>
      </c>
      <c r="B33" s="78" t="s">
        <v>953</v>
      </c>
      <c r="C33" s="77" t="s">
        <v>954</v>
      </c>
      <c r="D33" s="77" t="s">
        <v>937</v>
      </c>
      <c r="E33" s="79" t="s">
        <v>955</v>
      </c>
      <c r="F33" s="87">
        <f t="shared" si="1"/>
        <v>8065095</v>
      </c>
      <c r="G33" s="38">
        <f t="shared" si="2"/>
        <v>5229982</v>
      </c>
      <c r="H33" s="38">
        <f t="shared" si="3"/>
        <v>13295077</v>
      </c>
      <c r="I33" s="38">
        <v>750650</v>
      </c>
      <c r="J33" s="38">
        <v>4479332</v>
      </c>
      <c r="K33" s="38">
        <f t="shared" si="0"/>
        <v>0</v>
      </c>
      <c r="L33" s="38">
        <f t="shared" si="4"/>
        <v>4268587</v>
      </c>
      <c r="M33" s="38">
        <f t="shared" si="5"/>
        <v>4268587</v>
      </c>
      <c r="N33" s="38">
        <f>VLOOKUP(C33,X$5:AB596,4,FALSE)</f>
        <v>0</v>
      </c>
      <c r="O33" s="38">
        <f t="shared" si="6"/>
        <v>4268587</v>
      </c>
      <c r="P33" s="38">
        <f t="shared" si="7"/>
        <v>17563664</v>
      </c>
      <c r="R33" s="69" t="s">
        <v>954</v>
      </c>
      <c r="S33" s="181" t="s">
        <v>1762</v>
      </c>
      <c r="T33" s="62">
        <v>8065095</v>
      </c>
      <c r="U33" s="62">
        <v>750650</v>
      </c>
      <c r="V33" s="62">
        <v>4479332</v>
      </c>
      <c r="X33" s="69" t="s">
        <v>954</v>
      </c>
      <c r="Y33" s="181" t="s">
        <v>1762</v>
      </c>
      <c r="Z33" s="60"/>
      <c r="AA33" s="60"/>
      <c r="AB33" s="62">
        <v>4268587</v>
      </c>
    </row>
    <row r="34" spans="1:28" ht="15">
      <c r="A34" s="77">
        <v>30</v>
      </c>
      <c r="B34" s="78" t="s">
        <v>956</v>
      </c>
      <c r="C34" s="77" t="s">
        <v>957</v>
      </c>
      <c r="D34" s="77" t="s">
        <v>937</v>
      </c>
      <c r="E34" s="79" t="s">
        <v>958</v>
      </c>
      <c r="F34" s="87">
        <f t="shared" si="1"/>
        <v>3137730</v>
      </c>
      <c r="G34" s="38">
        <f t="shared" si="2"/>
        <v>5898656</v>
      </c>
      <c r="H34" s="38">
        <f t="shared" si="3"/>
        <v>9036386</v>
      </c>
      <c r="I34" s="38">
        <v>2355107</v>
      </c>
      <c r="J34" s="38">
        <v>3543549</v>
      </c>
      <c r="K34" s="38">
        <f t="shared" si="0"/>
        <v>21500</v>
      </c>
      <c r="L34" s="38">
        <f t="shared" si="4"/>
        <v>2882678</v>
      </c>
      <c r="M34" s="38">
        <f t="shared" si="5"/>
        <v>2904178</v>
      </c>
      <c r="N34" s="38">
        <f>VLOOKUP(C34,X$5:AB597,4,FALSE)</f>
        <v>0</v>
      </c>
      <c r="O34" s="38">
        <f t="shared" si="6"/>
        <v>2882678</v>
      </c>
      <c r="P34" s="38">
        <f t="shared" si="7"/>
        <v>11940564</v>
      </c>
      <c r="R34" s="69" t="s">
        <v>957</v>
      </c>
      <c r="S34" s="181" t="s">
        <v>1763</v>
      </c>
      <c r="T34" s="62">
        <v>3137730</v>
      </c>
      <c r="U34" s="62">
        <v>2355107</v>
      </c>
      <c r="V34" s="62">
        <v>3543549</v>
      </c>
      <c r="X34" s="69" t="s">
        <v>957</v>
      </c>
      <c r="Y34" s="181" t="s">
        <v>1763</v>
      </c>
      <c r="Z34" s="62">
        <v>21500</v>
      </c>
      <c r="AA34" s="60"/>
      <c r="AB34" s="62">
        <v>2882678</v>
      </c>
    </row>
    <row r="35" spans="1:28" ht="15">
      <c r="A35" s="77">
        <v>31</v>
      </c>
      <c r="B35" s="78" t="s">
        <v>959</v>
      </c>
      <c r="C35" s="77" t="s">
        <v>960</v>
      </c>
      <c r="D35" s="77" t="s">
        <v>937</v>
      </c>
      <c r="E35" s="79" t="s">
        <v>961</v>
      </c>
      <c r="F35" s="87">
        <f t="shared" si="1"/>
        <v>4224250</v>
      </c>
      <c r="G35" s="38">
        <f t="shared" si="2"/>
        <v>7374766</v>
      </c>
      <c r="H35" s="38">
        <f t="shared" si="3"/>
        <v>11599016</v>
      </c>
      <c r="I35" s="38">
        <v>1946599</v>
      </c>
      <c r="J35" s="38">
        <v>5428167</v>
      </c>
      <c r="K35" s="38">
        <f t="shared" si="0"/>
        <v>2244901</v>
      </c>
      <c r="L35" s="38">
        <f t="shared" si="4"/>
        <v>649197</v>
      </c>
      <c r="M35" s="38">
        <f t="shared" si="5"/>
        <v>2894098</v>
      </c>
      <c r="N35" s="38">
        <f>VLOOKUP(C35,X$5:AB598,4,FALSE)</f>
        <v>31000</v>
      </c>
      <c r="O35" s="38">
        <f t="shared" si="6"/>
        <v>618197</v>
      </c>
      <c r="P35" s="38">
        <f t="shared" si="7"/>
        <v>14493114</v>
      </c>
      <c r="R35" s="69" t="s">
        <v>960</v>
      </c>
      <c r="S35" s="181" t="s">
        <v>1764</v>
      </c>
      <c r="T35" s="62">
        <v>4224250</v>
      </c>
      <c r="U35" s="62">
        <v>1946599</v>
      </c>
      <c r="V35" s="62">
        <v>5428167</v>
      </c>
      <c r="X35" s="69" t="s">
        <v>960</v>
      </c>
      <c r="Y35" s="181" t="s">
        <v>1764</v>
      </c>
      <c r="Z35" s="62">
        <v>2244901</v>
      </c>
      <c r="AA35" s="62">
        <v>31000</v>
      </c>
      <c r="AB35" s="62">
        <v>618197</v>
      </c>
    </row>
    <row r="36" spans="1:28" ht="15">
      <c r="A36" s="77">
        <v>32</v>
      </c>
      <c r="B36" s="78" t="s">
        <v>962</v>
      </c>
      <c r="C36" s="77" t="s">
        <v>963</v>
      </c>
      <c r="D36" s="77" t="s">
        <v>937</v>
      </c>
      <c r="E36" s="79" t="s">
        <v>964</v>
      </c>
      <c r="F36" s="87">
        <f t="shared" si="1"/>
        <v>10849876</v>
      </c>
      <c r="G36" s="38">
        <f t="shared" si="2"/>
        <v>6639629</v>
      </c>
      <c r="H36" s="38">
        <f t="shared" si="3"/>
        <v>17489505</v>
      </c>
      <c r="I36" s="38">
        <v>2533355</v>
      </c>
      <c r="J36" s="38">
        <v>4106274</v>
      </c>
      <c r="K36" s="38">
        <f t="shared" si="0"/>
        <v>0</v>
      </c>
      <c r="L36" s="38">
        <f t="shared" si="4"/>
        <v>2460203</v>
      </c>
      <c r="M36" s="38">
        <f t="shared" si="5"/>
        <v>2460203</v>
      </c>
      <c r="N36" s="38">
        <f>VLOOKUP(C36,X$5:AB599,4,FALSE)</f>
        <v>1504500</v>
      </c>
      <c r="O36" s="38">
        <f t="shared" si="6"/>
        <v>955703</v>
      </c>
      <c r="P36" s="38">
        <f t="shared" si="7"/>
        <v>19949708</v>
      </c>
      <c r="R36" s="69" t="s">
        <v>963</v>
      </c>
      <c r="S36" s="181" t="s">
        <v>1765</v>
      </c>
      <c r="T36" s="62">
        <v>10849876</v>
      </c>
      <c r="U36" s="62">
        <v>2533355</v>
      </c>
      <c r="V36" s="62">
        <v>4106274</v>
      </c>
      <c r="X36" s="69" t="s">
        <v>963</v>
      </c>
      <c r="Y36" s="181" t="s">
        <v>1765</v>
      </c>
      <c r="Z36" s="60"/>
      <c r="AA36" s="62">
        <v>1504500</v>
      </c>
      <c r="AB36" s="62">
        <v>955703</v>
      </c>
    </row>
    <row r="37" spans="1:28" ht="15">
      <c r="A37" s="77">
        <v>33</v>
      </c>
      <c r="B37" s="78" t="s">
        <v>965</v>
      </c>
      <c r="C37" s="77" t="s">
        <v>966</v>
      </c>
      <c r="D37" s="77" t="s">
        <v>937</v>
      </c>
      <c r="E37" s="79" t="s">
        <v>967</v>
      </c>
      <c r="F37" s="87">
        <f t="shared" si="1"/>
        <v>1347930</v>
      </c>
      <c r="G37" s="38">
        <f t="shared" si="2"/>
        <v>6506809</v>
      </c>
      <c r="H37" s="38">
        <f t="shared" si="3"/>
        <v>7854739</v>
      </c>
      <c r="I37" s="38">
        <v>808994</v>
      </c>
      <c r="J37" s="38">
        <v>5697815</v>
      </c>
      <c r="K37" s="38">
        <f aca="true" t="shared" si="8" ref="K37:K68">VLOOKUP(C37,X$5:AD$568,3,FALSE)</f>
        <v>39000</v>
      </c>
      <c r="L37" s="38">
        <f t="shared" si="4"/>
        <v>1192105</v>
      </c>
      <c r="M37" s="38">
        <f t="shared" si="5"/>
        <v>1231105</v>
      </c>
      <c r="N37" s="38">
        <f>VLOOKUP(C37,X$5:AB600,4,FALSE)</f>
        <v>0</v>
      </c>
      <c r="O37" s="38">
        <f t="shared" si="6"/>
        <v>1192105</v>
      </c>
      <c r="P37" s="38">
        <f t="shared" si="7"/>
        <v>9085844</v>
      </c>
      <c r="R37" s="69" t="s">
        <v>966</v>
      </c>
      <c r="S37" s="181" t="s">
        <v>1766</v>
      </c>
      <c r="T37" s="62">
        <v>1347930</v>
      </c>
      <c r="U37" s="62">
        <v>808994</v>
      </c>
      <c r="V37" s="62">
        <v>5697815</v>
      </c>
      <c r="X37" s="69" t="s">
        <v>966</v>
      </c>
      <c r="Y37" s="181" t="s">
        <v>1766</v>
      </c>
      <c r="Z37" s="62">
        <v>39000</v>
      </c>
      <c r="AA37" s="60"/>
      <c r="AB37" s="62">
        <v>1192105</v>
      </c>
    </row>
    <row r="38" spans="1:28" ht="15">
      <c r="A38" s="77">
        <v>34</v>
      </c>
      <c r="B38" s="78" t="s">
        <v>968</v>
      </c>
      <c r="C38" s="77" t="s">
        <v>969</v>
      </c>
      <c r="D38" s="77" t="s">
        <v>937</v>
      </c>
      <c r="E38" s="79" t="s">
        <v>970</v>
      </c>
      <c r="F38" s="87">
        <f t="shared" si="1"/>
        <v>24200300</v>
      </c>
      <c r="G38" s="38">
        <f t="shared" si="2"/>
        <v>4768428</v>
      </c>
      <c r="H38" s="38">
        <f t="shared" si="3"/>
        <v>28968728</v>
      </c>
      <c r="I38" s="38">
        <v>1302192</v>
      </c>
      <c r="J38" s="38">
        <v>3466236</v>
      </c>
      <c r="K38" s="38">
        <f t="shared" si="8"/>
        <v>2291975</v>
      </c>
      <c r="L38" s="38">
        <f t="shared" si="4"/>
        <v>5877491</v>
      </c>
      <c r="M38" s="38">
        <f t="shared" si="5"/>
        <v>8169466</v>
      </c>
      <c r="N38" s="38">
        <f>VLOOKUP(C38,X$5:AB601,4,FALSE)</f>
        <v>0</v>
      </c>
      <c r="O38" s="38">
        <f t="shared" si="6"/>
        <v>5877491</v>
      </c>
      <c r="P38" s="38">
        <f t="shared" si="7"/>
        <v>37138194</v>
      </c>
      <c r="R38" s="69" t="s">
        <v>969</v>
      </c>
      <c r="S38" s="181" t="s">
        <v>1767</v>
      </c>
      <c r="T38" s="62">
        <v>24200300</v>
      </c>
      <c r="U38" s="62">
        <v>1302192</v>
      </c>
      <c r="V38" s="62">
        <v>3466236</v>
      </c>
      <c r="X38" s="69" t="s">
        <v>969</v>
      </c>
      <c r="Y38" s="181" t="s">
        <v>1767</v>
      </c>
      <c r="Z38" s="62">
        <v>2291975</v>
      </c>
      <c r="AA38" s="60"/>
      <c r="AB38" s="62">
        <v>5877491</v>
      </c>
    </row>
    <row r="39" spans="1:28" ht="15">
      <c r="A39" s="77">
        <v>35</v>
      </c>
      <c r="B39" s="78" t="s">
        <v>971</v>
      </c>
      <c r="C39" s="77" t="s">
        <v>972</v>
      </c>
      <c r="D39" s="77" t="s">
        <v>937</v>
      </c>
      <c r="E39" s="79" t="s">
        <v>973</v>
      </c>
      <c r="F39" s="87">
        <f t="shared" si="1"/>
        <v>208000</v>
      </c>
      <c r="G39" s="38">
        <f t="shared" si="2"/>
        <v>1418860</v>
      </c>
      <c r="H39" s="38">
        <f t="shared" si="3"/>
        <v>1626860</v>
      </c>
      <c r="I39" s="38">
        <v>56100</v>
      </c>
      <c r="J39" s="38">
        <v>1362760</v>
      </c>
      <c r="K39" s="38">
        <f t="shared" si="8"/>
        <v>357381</v>
      </c>
      <c r="L39" s="38">
        <f t="shared" si="4"/>
        <v>60110170</v>
      </c>
      <c r="M39" s="38">
        <f t="shared" si="5"/>
        <v>60467551</v>
      </c>
      <c r="N39" s="38">
        <f>VLOOKUP(C39,X$5:AB602,4,FALSE)</f>
        <v>0</v>
      </c>
      <c r="O39" s="38">
        <f t="shared" si="6"/>
        <v>60110170</v>
      </c>
      <c r="P39" s="38">
        <f t="shared" si="7"/>
        <v>62094411</v>
      </c>
      <c r="R39" s="69" t="s">
        <v>972</v>
      </c>
      <c r="S39" s="181" t="s">
        <v>1768</v>
      </c>
      <c r="T39" s="62">
        <v>208000</v>
      </c>
      <c r="U39" s="62">
        <v>56100</v>
      </c>
      <c r="V39" s="62">
        <v>1362760</v>
      </c>
      <c r="X39" s="69" t="s">
        <v>972</v>
      </c>
      <c r="Y39" s="181" t="s">
        <v>1768</v>
      </c>
      <c r="Z39" s="62">
        <v>357381</v>
      </c>
      <c r="AA39" s="60"/>
      <c r="AB39" s="62">
        <v>60110170</v>
      </c>
    </row>
    <row r="40" spans="1:28" ht="15">
      <c r="A40" s="77">
        <v>36</v>
      </c>
      <c r="B40" s="78" t="s">
        <v>974</v>
      </c>
      <c r="C40" s="77" t="s">
        <v>975</v>
      </c>
      <c r="D40" s="77" t="s">
        <v>937</v>
      </c>
      <c r="E40" s="79" t="s">
        <v>976</v>
      </c>
      <c r="F40" s="87">
        <f t="shared" si="1"/>
        <v>9141981</v>
      </c>
      <c r="G40" s="38">
        <f t="shared" si="2"/>
        <v>4201375</v>
      </c>
      <c r="H40" s="38">
        <f t="shared" si="3"/>
        <v>13343356</v>
      </c>
      <c r="I40" s="38">
        <v>695100</v>
      </c>
      <c r="J40" s="38">
        <v>3506275</v>
      </c>
      <c r="K40" s="38">
        <f t="shared" si="8"/>
        <v>0</v>
      </c>
      <c r="L40" s="38">
        <f t="shared" si="4"/>
        <v>7389336</v>
      </c>
      <c r="M40" s="38">
        <f t="shared" si="5"/>
        <v>7389336</v>
      </c>
      <c r="N40" s="38">
        <f>VLOOKUP(C40,X$5:AB603,4,FALSE)</f>
        <v>0</v>
      </c>
      <c r="O40" s="38">
        <f t="shared" si="6"/>
        <v>7389336</v>
      </c>
      <c r="P40" s="38">
        <f t="shared" si="7"/>
        <v>20732692</v>
      </c>
      <c r="R40" s="69" t="s">
        <v>975</v>
      </c>
      <c r="S40" s="181" t="s">
        <v>1769</v>
      </c>
      <c r="T40" s="62">
        <v>9141981</v>
      </c>
      <c r="U40" s="62">
        <v>695100</v>
      </c>
      <c r="V40" s="62">
        <v>3506275</v>
      </c>
      <c r="X40" s="69" t="s">
        <v>975</v>
      </c>
      <c r="Y40" s="181" t="s">
        <v>1769</v>
      </c>
      <c r="Z40" s="60"/>
      <c r="AA40" s="60"/>
      <c r="AB40" s="62">
        <v>7389336</v>
      </c>
    </row>
    <row r="41" spans="1:28" ht="15">
      <c r="A41" s="77">
        <v>37</v>
      </c>
      <c r="B41" s="78" t="s">
        <v>977</v>
      </c>
      <c r="C41" s="77" t="s">
        <v>978</v>
      </c>
      <c r="D41" s="77" t="s">
        <v>937</v>
      </c>
      <c r="E41" s="79" t="s">
        <v>979</v>
      </c>
      <c r="F41" s="87">
        <f t="shared" si="1"/>
        <v>1126250</v>
      </c>
      <c r="G41" s="38">
        <f t="shared" si="2"/>
        <v>3713318</v>
      </c>
      <c r="H41" s="38">
        <f t="shared" si="3"/>
        <v>4839568</v>
      </c>
      <c r="I41" s="38">
        <v>863350</v>
      </c>
      <c r="J41" s="38">
        <v>2849968</v>
      </c>
      <c r="K41" s="38">
        <f t="shared" si="8"/>
        <v>3000000</v>
      </c>
      <c r="L41" s="38">
        <f t="shared" si="4"/>
        <v>763279</v>
      </c>
      <c r="M41" s="38">
        <f t="shared" si="5"/>
        <v>3763279</v>
      </c>
      <c r="N41" s="38">
        <f>VLOOKUP(C41,X$5:AB604,4,FALSE)</f>
        <v>0</v>
      </c>
      <c r="O41" s="38">
        <f t="shared" si="6"/>
        <v>763279</v>
      </c>
      <c r="P41" s="38">
        <f t="shared" si="7"/>
        <v>8602847</v>
      </c>
      <c r="R41" s="69" t="s">
        <v>978</v>
      </c>
      <c r="S41" s="181" t="s">
        <v>1770</v>
      </c>
      <c r="T41" s="62">
        <v>1126250</v>
      </c>
      <c r="U41" s="62">
        <v>863350</v>
      </c>
      <c r="V41" s="62">
        <v>2849968</v>
      </c>
      <c r="X41" s="69" t="s">
        <v>978</v>
      </c>
      <c r="Y41" s="181" t="s">
        <v>1770</v>
      </c>
      <c r="Z41" s="62">
        <v>3000000</v>
      </c>
      <c r="AA41" s="60"/>
      <c r="AB41" s="62">
        <v>763279</v>
      </c>
    </row>
    <row r="42" spans="1:28" ht="15">
      <c r="A42" s="77">
        <v>38</v>
      </c>
      <c r="B42" s="78" t="s">
        <v>980</v>
      </c>
      <c r="C42" s="77" t="s">
        <v>981</v>
      </c>
      <c r="D42" s="77" t="s">
        <v>937</v>
      </c>
      <c r="E42" s="79" t="s">
        <v>982</v>
      </c>
      <c r="F42" s="87">
        <f t="shared" si="1"/>
        <v>16480000</v>
      </c>
      <c r="G42" s="38">
        <f t="shared" si="2"/>
        <v>4116501</v>
      </c>
      <c r="H42" s="38">
        <f t="shared" si="3"/>
        <v>20596501</v>
      </c>
      <c r="I42" s="38">
        <v>4116501</v>
      </c>
      <c r="J42" s="38">
        <v>0</v>
      </c>
      <c r="K42" s="38">
        <f t="shared" si="8"/>
        <v>6927300</v>
      </c>
      <c r="L42" s="38">
        <f t="shared" si="4"/>
        <v>13773708</v>
      </c>
      <c r="M42" s="38">
        <f t="shared" si="5"/>
        <v>20701008</v>
      </c>
      <c r="N42" s="38">
        <f>VLOOKUP(C42,X$5:AB605,4,FALSE)</f>
        <v>682251</v>
      </c>
      <c r="O42" s="38">
        <f t="shared" si="6"/>
        <v>13091457</v>
      </c>
      <c r="P42" s="38">
        <f t="shared" si="7"/>
        <v>41297509</v>
      </c>
      <c r="R42" s="69" t="s">
        <v>981</v>
      </c>
      <c r="S42" s="181" t="s">
        <v>1771</v>
      </c>
      <c r="T42" s="62">
        <v>16480000</v>
      </c>
      <c r="U42" s="62">
        <v>4116501</v>
      </c>
      <c r="V42" s="60"/>
      <c r="X42" s="69" t="s">
        <v>981</v>
      </c>
      <c r="Y42" s="181" t="s">
        <v>1771</v>
      </c>
      <c r="Z42" s="62">
        <v>6927300</v>
      </c>
      <c r="AA42" s="62">
        <v>682251</v>
      </c>
      <c r="AB42" s="62">
        <v>13091457</v>
      </c>
    </row>
    <row r="43" spans="1:28" ht="15">
      <c r="A43" s="77">
        <v>39</v>
      </c>
      <c r="B43" s="78" t="s">
        <v>983</v>
      </c>
      <c r="C43" s="77" t="s">
        <v>984</v>
      </c>
      <c r="D43" s="77" t="s">
        <v>937</v>
      </c>
      <c r="E43" s="79" t="s">
        <v>985</v>
      </c>
      <c r="F43" s="87">
        <f t="shared" si="1"/>
        <v>9982900</v>
      </c>
      <c r="G43" s="38">
        <f t="shared" si="2"/>
        <v>7547268</v>
      </c>
      <c r="H43" s="38">
        <f t="shared" si="3"/>
        <v>17530168</v>
      </c>
      <c r="I43" s="38">
        <v>2686650</v>
      </c>
      <c r="J43" s="38">
        <v>4860618</v>
      </c>
      <c r="K43" s="38">
        <f t="shared" si="8"/>
        <v>157500</v>
      </c>
      <c r="L43" s="38">
        <f t="shared" si="4"/>
        <v>5454704</v>
      </c>
      <c r="M43" s="38">
        <f t="shared" si="5"/>
        <v>5612204</v>
      </c>
      <c r="N43" s="38">
        <f>VLOOKUP(C43,X$5:AB606,4,FALSE)</f>
        <v>0</v>
      </c>
      <c r="O43" s="38">
        <f t="shared" si="6"/>
        <v>5454704</v>
      </c>
      <c r="P43" s="38">
        <f t="shared" si="7"/>
        <v>23142372</v>
      </c>
      <c r="R43" s="69" t="s">
        <v>984</v>
      </c>
      <c r="S43" s="181" t="s">
        <v>1772</v>
      </c>
      <c r="T43" s="62">
        <v>9982900</v>
      </c>
      <c r="U43" s="62">
        <v>2686650</v>
      </c>
      <c r="V43" s="62">
        <v>4860618</v>
      </c>
      <c r="X43" s="69" t="s">
        <v>984</v>
      </c>
      <c r="Y43" s="181" t="s">
        <v>1772</v>
      </c>
      <c r="Z43" s="62">
        <v>157500</v>
      </c>
      <c r="AA43" s="60"/>
      <c r="AB43" s="62">
        <v>5454704</v>
      </c>
    </row>
    <row r="44" spans="1:28" ht="15">
      <c r="A44" s="77">
        <v>40</v>
      </c>
      <c r="B44" s="78" t="s">
        <v>986</v>
      </c>
      <c r="C44" s="77" t="s">
        <v>987</v>
      </c>
      <c r="D44" s="77" t="s">
        <v>937</v>
      </c>
      <c r="E44" s="79" t="s">
        <v>988</v>
      </c>
      <c r="F44" s="87">
        <f t="shared" si="1"/>
        <v>6052865</v>
      </c>
      <c r="G44" s="38">
        <f t="shared" si="2"/>
        <v>18282338</v>
      </c>
      <c r="H44" s="38">
        <f t="shared" si="3"/>
        <v>24335203</v>
      </c>
      <c r="I44" s="38">
        <v>8658660</v>
      </c>
      <c r="J44" s="38">
        <v>9623678</v>
      </c>
      <c r="K44" s="38">
        <f t="shared" si="8"/>
        <v>5441790</v>
      </c>
      <c r="L44" s="38">
        <f t="shared" si="4"/>
        <v>10623241</v>
      </c>
      <c r="M44" s="38">
        <f t="shared" si="5"/>
        <v>16065031</v>
      </c>
      <c r="N44" s="38">
        <f>VLOOKUP(C44,X$5:AB607,4,FALSE)</f>
        <v>2633093</v>
      </c>
      <c r="O44" s="38">
        <f t="shared" si="6"/>
        <v>7990148</v>
      </c>
      <c r="P44" s="38">
        <f t="shared" si="7"/>
        <v>40400234</v>
      </c>
      <c r="R44" s="69" t="s">
        <v>987</v>
      </c>
      <c r="S44" s="181" t="s">
        <v>1773</v>
      </c>
      <c r="T44" s="62">
        <v>6052865</v>
      </c>
      <c r="U44" s="62">
        <v>8658660</v>
      </c>
      <c r="V44" s="62">
        <v>9623678</v>
      </c>
      <c r="X44" s="69" t="s">
        <v>987</v>
      </c>
      <c r="Y44" s="181" t="s">
        <v>1773</v>
      </c>
      <c r="Z44" s="62">
        <v>5441790</v>
      </c>
      <c r="AA44" s="62">
        <v>2633093</v>
      </c>
      <c r="AB44" s="62">
        <v>7990148</v>
      </c>
    </row>
    <row r="45" spans="1:28" ht="15">
      <c r="A45" s="77">
        <v>41</v>
      </c>
      <c r="B45" s="78" t="s">
        <v>989</v>
      </c>
      <c r="C45" s="77" t="s">
        <v>990</v>
      </c>
      <c r="D45" s="77" t="s">
        <v>937</v>
      </c>
      <c r="E45" s="79" t="s">
        <v>991</v>
      </c>
      <c r="F45" s="87">
        <f t="shared" si="1"/>
        <v>4001800</v>
      </c>
      <c r="G45" s="38">
        <f t="shared" si="2"/>
        <v>2058939</v>
      </c>
      <c r="H45" s="38">
        <f t="shared" si="3"/>
        <v>6060739</v>
      </c>
      <c r="I45" s="38">
        <v>1107060</v>
      </c>
      <c r="J45" s="38">
        <v>951879</v>
      </c>
      <c r="K45" s="38">
        <f t="shared" si="8"/>
        <v>0</v>
      </c>
      <c r="L45" s="38">
        <f t="shared" si="4"/>
        <v>3414260</v>
      </c>
      <c r="M45" s="38">
        <f t="shared" si="5"/>
        <v>3414260</v>
      </c>
      <c r="N45" s="38">
        <f>VLOOKUP(C45,X$5:AB608,4,FALSE)</f>
        <v>0</v>
      </c>
      <c r="O45" s="38">
        <f t="shared" si="6"/>
        <v>3414260</v>
      </c>
      <c r="P45" s="38">
        <f t="shared" si="7"/>
        <v>9474999</v>
      </c>
      <c r="R45" s="69" t="s">
        <v>990</v>
      </c>
      <c r="S45" s="181" t="s">
        <v>1774</v>
      </c>
      <c r="T45" s="62">
        <v>4001800</v>
      </c>
      <c r="U45" s="62">
        <v>1107060</v>
      </c>
      <c r="V45" s="62">
        <v>951879</v>
      </c>
      <c r="X45" s="69" t="s">
        <v>990</v>
      </c>
      <c r="Y45" s="181" t="s">
        <v>1774</v>
      </c>
      <c r="Z45" s="60"/>
      <c r="AA45" s="60"/>
      <c r="AB45" s="62">
        <v>3414260</v>
      </c>
    </row>
    <row r="46" spans="1:28" ht="15">
      <c r="A46" s="77">
        <v>42</v>
      </c>
      <c r="B46" s="78" t="s">
        <v>992</v>
      </c>
      <c r="C46" s="77" t="s">
        <v>993</v>
      </c>
      <c r="D46" s="77" t="s">
        <v>937</v>
      </c>
      <c r="E46" s="79" t="s">
        <v>994</v>
      </c>
      <c r="F46" s="87">
        <f t="shared" si="1"/>
        <v>27476854</v>
      </c>
      <c r="G46" s="38">
        <f t="shared" si="2"/>
        <v>22704318</v>
      </c>
      <c r="H46" s="38">
        <f t="shared" si="3"/>
        <v>50181172</v>
      </c>
      <c r="I46" s="38">
        <v>162500</v>
      </c>
      <c r="J46" s="38">
        <v>22541818</v>
      </c>
      <c r="K46" s="38">
        <f t="shared" si="8"/>
        <v>1411500</v>
      </c>
      <c r="L46" s="38">
        <f t="shared" si="4"/>
        <v>9920549</v>
      </c>
      <c r="M46" s="38">
        <f t="shared" si="5"/>
        <v>11332049</v>
      </c>
      <c r="N46" s="38">
        <f>VLOOKUP(C46,X$5:AB609,4,FALSE)</f>
        <v>0</v>
      </c>
      <c r="O46" s="38">
        <f t="shared" si="6"/>
        <v>9920549</v>
      </c>
      <c r="P46" s="38">
        <f t="shared" si="7"/>
        <v>61513221</v>
      </c>
      <c r="R46" s="69" t="s">
        <v>993</v>
      </c>
      <c r="S46" s="181" t="s">
        <v>1775</v>
      </c>
      <c r="T46" s="62">
        <v>27476854</v>
      </c>
      <c r="U46" s="62">
        <v>162500</v>
      </c>
      <c r="V46" s="62">
        <v>22541818</v>
      </c>
      <c r="X46" s="69" t="s">
        <v>993</v>
      </c>
      <c r="Y46" s="181" t="s">
        <v>1775</v>
      </c>
      <c r="Z46" s="62">
        <v>1411500</v>
      </c>
      <c r="AA46" s="60"/>
      <c r="AB46" s="62">
        <v>9920549</v>
      </c>
    </row>
    <row r="47" spans="1:28" ht="15">
      <c r="A47" s="77">
        <v>43</v>
      </c>
      <c r="B47" s="78" t="s">
        <v>995</v>
      </c>
      <c r="C47" s="77" t="s">
        <v>996</v>
      </c>
      <c r="D47" s="77" t="s">
        <v>937</v>
      </c>
      <c r="E47" s="79" t="s">
        <v>997</v>
      </c>
      <c r="F47" s="87">
        <f t="shared" si="1"/>
        <v>25763813</v>
      </c>
      <c r="G47" s="38">
        <f t="shared" si="2"/>
        <v>16901640</v>
      </c>
      <c r="H47" s="38">
        <f t="shared" si="3"/>
        <v>42665453</v>
      </c>
      <c r="I47" s="38">
        <v>3792569</v>
      </c>
      <c r="J47" s="38">
        <v>13109071</v>
      </c>
      <c r="K47" s="38">
        <f t="shared" si="8"/>
        <v>369760</v>
      </c>
      <c r="L47" s="38">
        <f t="shared" si="4"/>
        <v>4569179</v>
      </c>
      <c r="M47" s="38">
        <f t="shared" si="5"/>
        <v>4938939</v>
      </c>
      <c r="N47" s="38">
        <f>VLOOKUP(C47,X$5:AB610,4,FALSE)</f>
        <v>2972752</v>
      </c>
      <c r="O47" s="38">
        <f t="shared" si="6"/>
        <v>1596427</v>
      </c>
      <c r="P47" s="38">
        <f t="shared" si="7"/>
        <v>47604392</v>
      </c>
      <c r="R47" s="69" t="s">
        <v>996</v>
      </c>
      <c r="S47" s="181" t="s">
        <v>1776</v>
      </c>
      <c r="T47" s="62">
        <v>25763813</v>
      </c>
      <c r="U47" s="62">
        <v>3792569</v>
      </c>
      <c r="V47" s="62">
        <v>13109071</v>
      </c>
      <c r="X47" s="69" t="s">
        <v>996</v>
      </c>
      <c r="Y47" s="181" t="s">
        <v>1776</v>
      </c>
      <c r="Z47" s="62">
        <v>369760</v>
      </c>
      <c r="AA47" s="62">
        <v>2972752</v>
      </c>
      <c r="AB47" s="62">
        <v>1596427</v>
      </c>
    </row>
    <row r="48" spans="1:28" ht="15">
      <c r="A48" s="77">
        <v>44</v>
      </c>
      <c r="B48" s="78" t="s">
        <v>998</v>
      </c>
      <c r="C48" s="77" t="s">
        <v>999</v>
      </c>
      <c r="D48" s="77" t="s">
        <v>937</v>
      </c>
      <c r="E48" s="79" t="s">
        <v>1000</v>
      </c>
      <c r="F48" s="87">
        <f t="shared" si="1"/>
        <v>2843600</v>
      </c>
      <c r="G48" s="38">
        <f t="shared" si="2"/>
        <v>4459091</v>
      </c>
      <c r="H48" s="38">
        <f t="shared" si="3"/>
        <v>7302691</v>
      </c>
      <c r="I48" s="38">
        <v>192600</v>
      </c>
      <c r="J48" s="38">
        <v>4266491</v>
      </c>
      <c r="K48" s="38">
        <f t="shared" si="8"/>
        <v>9500</v>
      </c>
      <c r="L48" s="38">
        <f t="shared" si="4"/>
        <v>1856491</v>
      </c>
      <c r="M48" s="38">
        <f t="shared" si="5"/>
        <v>1865991</v>
      </c>
      <c r="N48" s="38">
        <f>VLOOKUP(C48,X$5:AB611,4,FALSE)</f>
        <v>11000</v>
      </c>
      <c r="O48" s="38">
        <f t="shared" si="6"/>
        <v>1845491</v>
      </c>
      <c r="P48" s="38">
        <f t="shared" si="7"/>
        <v>9168682</v>
      </c>
      <c r="R48" s="69" t="s">
        <v>999</v>
      </c>
      <c r="S48" s="181" t="s">
        <v>1777</v>
      </c>
      <c r="T48" s="62">
        <v>2843600</v>
      </c>
      <c r="U48" s="62">
        <v>192600</v>
      </c>
      <c r="V48" s="62">
        <v>4266491</v>
      </c>
      <c r="X48" s="69" t="s">
        <v>999</v>
      </c>
      <c r="Y48" s="181" t="s">
        <v>1777</v>
      </c>
      <c r="Z48" s="62">
        <v>9500</v>
      </c>
      <c r="AA48" s="62">
        <v>11000</v>
      </c>
      <c r="AB48" s="62">
        <v>1845491</v>
      </c>
    </row>
    <row r="49" spans="1:28" ht="15">
      <c r="A49" s="77">
        <v>45</v>
      </c>
      <c r="B49" s="78" t="s">
        <v>1001</v>
      </c>
      <c r="C49" s="77" t="s">
        <v>1002</v>
      </c>
      <c r="D49" s="77" t="s">
        <v>937</v>
      </c>
      <c r="E49" s="79" t="s">
        <v>1003</v>
      </c>
      <c r="F49" s="87">
        <f t="shared" si="1"/>
        <v>4373700</v>
      </c>
      <c r="G49" s="38">
        <f t="shared" si="2"/>
        <v>15152143</v>
      </c>
      <c r="H49" s="38">
        <f t="shared" si="3"/>
        <v>19525843</v>
      </c>
      <c r="I49" s="38">
        <v>8093315</v>
      </c>
      <c r="J49" s="38">
        <v>7058828</v>
      </c>
      <c r="K49" s="38">
        <f t="shared" si="8"/>
        <v>150300</v>
      </c>
      <c r="L49" s="38">
        <f t="shared" si="4"/>
        <v>3054941</v>
      </c>
      <c r="M49" s="38">
        <f t="shared" si="5"/>
        <v>3205241</v>
      </c>
      <c r="N49" s="38">
        <f>VLOOKUP(C49,X$5:AB612,4,FALSE)</f>
        <v>265000</v>
      </c>
      <c r="O49" s="38">
        <f t="shared" si="6"/>
        <v>2789941</v>
      </c>
      <c r="P49" s="38">
        <f t="shared" si="7"/>
        <v>22731084</v>
      </c>
      <c r="R49" s="69" t="s">
        <v>1002</v>
      </c>
      <c r="S49" s="181" t="s">
        <v>1778</v>
      </c>
      <c r="T49" s="62">
        <v>4373700</v>
      </c>
      <c r="U49" s="62">
        <v>8093315</v>
      </c>
      <c r="V49" s="62">
        <v>7058828</v>
      </c>
      <c r="X49" s="69" t="s">
        <v>1002</v>
      </c>
      <c r="Y49" s="181" t="s">
        <v>1778</v>
      </c>
      <c r="Z49" s="62">
        <v>150300</v>
      </c>
      <c r="AA49" s="62">
        <v>265000</v>
      </c>
      <c r="AB49" s="62">
        <v>2789941</v>
      </c>
    </row>
    <row r="50" spans="1:28" ht="15">
      <c r="A50" s="77">
        <v>46</v>
      </c>
      <c r="B50" s="78" t="s">
        <v>1004</v>
      </c>
      <c r="C50" s="77" t="s">
        <v>1005</v>
      </c>
      <c r="D50" s="77" t="s">
        <v>937</v>
      </c>
      <c r="E50" s="79" t="s">
        <v>1006</v>
      </c>
      <c r="F50" s="87">
        <f t="shared" si="1"/>
        <v>11816313</v>
      </c>
      <c r="G50" s="38">
        <f t="shared" si="2"/>
        <v>8523109</v>
      </c>
      <c r="H50" s="38">
        <f t="shared" si="3"/>
        <v>20339422</v>
      </c>
      <c r="I50" s="38">
        <v>504571</v>
      </c>
      <c r="J50" s="38">
        <v>8018538</v>
      </c>
      <c r="K50" s="38">
        <f t="shared" si="8"/>
        <v>9332306</v>
      </c>
      <c r="L50" s="38">
        <f t="shared" si="4"/>
        <v>21501797</v>
      </c>
      <c r="M50" s="38">
        <f t="shared" si="5"/>
        <v>30834103</v>
      </c>
      <c r="N50" s="38">
        <f>VLOOKUP(C50,X$5:AB613,4,FALSE)</f>
        <v>76150</v>
      </c>
      <c r="O50" s="38">
        <f t="shared" si="6"/>
        <v>21425647</v>
      </c>
      <c r="P50" s="38">
        <f t="shared" si="7"/>
        <v>51173525</v>
      </c>
      <c r="R50" s="69" t="s">
        <v>1005</v>
      </c>
      <c r="S50" s="181" t="s">
        <v>1779</v>
      </c>
      <c r="T50" s="62">
        <v>11816313</v>
      </c>
      <c r="U50" s="62">
        <v>504571</v>
      </c>
      <c r="V50" s="62">
        <v>8018538</v>
      </c>
      <c r="X50" s="69" t="s">
        <v>1005</v>
      </c>
      <c r="Y50" s="181" t="s">
        <v>1779</v>
      </c>
      <c r="Z50" s="62">
        <v>9332306</v>
      </c>
      <c r="AA50" s="62">
        <v>76150</v>
      </c>
      <c r="AB50" s="62">
        <v>21425647</v>
      </c>
    </row>
    <row r="51" spans="1:28" ht="15">
      <c r="A51" s="77">
        <v>47</v>
      </c>
      <c r="B51" s="78" t="s">
        <v>1007</v>
      </c>
      <c r="C51" s="77" t="s">
        <v>1008</v>
      </c>
      <c r="D51" s="77" t="s">
        <v>937</v>
      </c>
      <c r="E51" s="79" t="s">
        <v>1009</v>
      </c>
      <c r="F51" s="87">
        <f t="shared" si="1"/>
        <v>394600</v>
      </c>
      <c r="G51" s="38">
        <f t="shared" si="2"/>
        <v>5207939</v>
      </c>
      <c r="H51" s="38">
        <f t="shared" si="3"/>
        <v>5602539</v>
      </c>
      <c r="I51" s="38">
        <v>1982645</v>
      </c>
      <c r="J51" s="38">
        <v>3225294</v>
      </c>
      <c r="K51" s="38">
        <f t="shared" si="8"/>
        <v>0</v>
      </c>
      <c r="L51" s="38">
        <f t="shared" si="4"/>
        <v>71943</v>
      </c>
      <c r="M51" s="38">
        <f t="shared" si="5"/>
        <v>71943</v>
      </c>
      <c r="N51" s="38">
        <f>VLOOKUP(C51,X$5:AB614,4,FALSE)</f>
        <v>32400</v>
      </c>
      <c r="O51" s="38">
        <f t="shared" si="6"/>
        <v>39543</v>
      </c>
      <c r="P51" s="38">
        <f t="shared" si="7"/>
        <v>5674482</v>
      </c>
      <c r="R51" s="69" t="s">
        <v>1008</v>
      </c>
      <c r="S51" s="181" t="s">
        <v>1780</v>
      </c>
      <c r="T51" s="62">
        <v>394600</v>
      </c>
      <c r="U51" s="62">
        <v>1982645</v>
      </c>
      <c r="V51" s="62">
        <v>3225294</v>
      </c>
      <c r="X51" s="69" t="s">
        <v>1008</v>
      </c>
      <c r="Y51" s="181" t="s">
        <v>1780</v>
      </c>
      <c r="Z51" s="60"/>
      <c r="AA51" s="62">
        <v>32400</v>
      </c>
      <c r="AB51" s="62">
        <v>39543</v>
      </c>
    </row>
    <row r="52" spans="1:28" ht="15">
      <c r="A52" s="77">
        <v>48</v>
      </c>
      <c r="B52" s="78" t="s">
        <v>1010</v>
      </c>
      <c r="C52" s="77" t="s">
        <v>1011</v>
      </c>
      <c r="D52" s="77" t="s">
        <v>937</v>
      </c>
      <c r="E52" s="79" t="s">
        <v>1012</v>
      </c>
      <c r="F52" s="87">
        <f t="shared" si="1"/>
        <v>994500</v>
      </c>
      <c r="G52" s="38">
        <f t="shared" si="2"/>
        <v>8029548</v>
      </c>
      <c r="H52" s="38">
        <f t="shared" si="3"/>
        <v>9024048</v>
      </c>
      <c r="I52" s="38">
        <v>4126650</v>
      </c>
      <c r="J52" s="38">
        <v>3902898</v>
      </c>
      <c r="K52" s="38">
        <f t="shared" si="8"/>
        <v>62000</v>
      </c>
      <c r="L52" s="38">
        <f t="shared" si="4"/>
        <v>1714470</v>
      </c>
      <c r="M52" s="38">
        <f t="shared" si="5"/>
        <v>1776470</v>
      </c>
      <c r="N52" s="38">
        <f>VLOOKUP(C52,X$5:AB615,4,FALSE)</f>
        <v>0</v>
      </c>
      <c r="O52" s="38">
        <f t="shared" si="6"/>
        <v>1714470</v>
      </c>
      <c r="P52" s="38">
        <f t="shared" si="7"/>
        <v>10800518</v>
      </c>
      <c r="R52" s="69" t="s">
        <v>1011</v>
      </c>
      <c r="S52" s="181" t="s">
        <v>1781</v>
      </c>
      <c r="T52" s="62">
        <v>994500</v>
      </c>
      <c r="U52" s="62">
        <v>4126650</v>
      </c>
      <c r="V52" s="62">
        <v>3902898</v>
      </c>
      <c r="X52" s="69" t="s">
        <v>1011</v>
      </c>
      <c r="Y52" s="181" t="s">
        <v>1781</v>
      </c>
      <c r="Z52" s="62">
        <v>62000</v>
      </c>
      <c r="AA52" s="60"/>
      <c r="AB52" s="62">
        <v>1714470</v>
      </c>
    </row>
    <row r="53" spans="1:28" ht="15">
      <c r="A53" s="77">
        <v>49</v>
      </c>
      <c r="B53" s="78" t="s">
        <v>1013</v>
      </c>
      <c r="C53" s="77" t="s">
        <v>1014</v>
      </c>
      <c r="D53" s="77" t="s">
        <v>937</v>
      </c>
      <c r="E53" s="79" t="s">
        <v>1015</v>
      </c>
      <c r="F53" s="87">
        <f t="shared" si="1"/>
        <v>11282350</v>
      </c>
      <c r="G53" s="38">
        <f t="shared" si="2"/>
        <v>6554141</v>
      </c>
      <c r="H53" s="38">
        <f t="shared" si="3"/>
        <v>17836491</v>
      </c>
      <c r="I53" s="38">
        <v>1980900</v>
      </c>
      <c r="J53" s="38">
        <v>4573241</v>
      </c>
      <c r="K53" s="38">
        <f t="shared" si="8"/>
        <v>3800000</v>
      </c>
      <c r="L53" s="38">
        <f t="shared" si="4"/>
        <v>1479373</v>
      </c>
      <c r="M53" s="38">
        <f t="shared" si="5"/>
        <v>5279373</v>
      </c>
      <c r="N53" s="38">
        <f>VLOOKUP(C53,X$5:AB616,4,FALSE)</f>
        <v>0</v>
      </c>
      <c r="O53" s="38">
        <f t="shared" si="6"/>
        <v>1479373</v>
      </c>
      <c r="P53" s="38">
        <f t="shared" si="7"/>
        <v>23115864</v>
      </c>
      <c r="R53" s="69" t="s">
        <v>1014</v>
      </c>
      <c r="S53" s="181" t="s">
        <v>1782</v>
      </c>
      <c r="T53" s="62">
        <v>11282350</v>
      </c>
      <c r="U53" s="62">
        <v>1980900</v>
      </c>
      <c r="V53" s="62">
        <v>4573241</v>
      </c>
      <c r="X53" s="69" t="s">
        <v>1014</v>
      </c>
      <c r="Y53" s="181" t="s">
        <v>1782</v>
      </c>
      <c r="Z53" s="62">
        <v>3800000</v>
      </c>
      <c r="AA53" s="60"/>
      <c r="AB53" s="62">
        <v>1479373</v>
      </c>
    </row>
    <row r="54" spans="1:28" ht="15">
      <c r="A54" s="77">
        <v>50</v>
      </c>
      <c r="B54" s="78" t="s">
        <v>1016</v>
      </c>
      <c r="C54" s="77" t="s">
        <v>1017</v>
      </c>
      <c r="D54" s="77" t="s">
        <v>937</v>
      </c>
      <c r="E54" s="79" t="s">
        <v>1018</v>
      </c>
      <c r="F54" s="87">
        <f t="shared" si="1"/>
        <v>1486170</v>
      </c>
      <c r="G54" s="38">
        <f t="shared" si="2"/>
        <v>6978191</v>
      </c>
      <c r="H54" s="38">
        <f t="shared" si="3"/>
        <v>8464361</v>
      </c>
      <c r="I54" s="38">
        <v>2533612</v>
      </c>
      <c r="J54" s="38">
        <v>4444579</v>
      </c>
      <c r="K54" s="38">
        <f t="shared" si="8"/>
        <v>30900</v>
      </c>
      <c r="L54" s="38">
        <f t="shared" si="4"/>
        <v>1689415</v>
      </c>
      <c r="M54" s="38">
        <f t="shared" si="5"/>
        <v>1720315</v>
      </c>
      <c r="N54" s="38">
        <f>VLOOKUP(C54,X$5:AB617,4,FALSE)</f>
        <v>0</v>
      </c>
      <c r="O54" s="38">
        <f t="shared" si="6"/>
        <v>1689415</v>
      </c>
      <c r="P54" s="38">
        <f t="shared" si="7"/>
        <v>10184676</v>
      </c>
      <c r="R54" s="69" t="s">
        <v>1017</v>
      </c>
      <c r="S54" s="181" t="s">
        <v>1783</v>
      </c>
      <c r="T54" s="62">
        <v>1486170</v>
      </c>
      <c r="U54" s="62">
        <v>2533612</v>
      </c>
      <c r="V54" s="62">
        <v>4444579</v>
      </c>
      <c r="X54" s="69" t="s">
        <v>1017</v>
      </c>
      <c r="Y54" s="181" t="s">
        <v>1783</v>
      </c>
      <c r="Z54" s="62">
        <v>30900</v>
      </c>
      <c r="AA54" s="60"/>
      <c r="AB54" s="62">
        <v>1689415</v>
      </c>
    </row>
    <row r="55" spans="1:28" ht="15">
      <c r="A55" s="77">
        <v>51</v>
      </c>
      <c r="B55" s="78" t="s">
        <v>1019</v>
      </c>
      <c r="C55" s="77" t="s">
        <v>1020</v>
      </c>
      <c r="D55" s="77" t="s">
        <v>937</v>
      </c>
      <c r="E55" s="79" t="s">
        <v>1021</v>
      </c>
      <c r="F55" s="87">
        <f t="shared" si="1"/>
        <v>5257107</v>
      </c>
      <c r="G55" s="38">
        <f t="shared" si="2"/>
        <v>4627439</v>
      </c>
      <c r="H55" s="38">
        <f t="shared" si="3"/>
        <v>9884546</v>
      </c>
      <c r="I55" s="38">
        <v>1837961</v>
      </c>
      <c r="J55" s="38">
        <v>2789478</v>
      </c>
      <c r="K55" s="38">
        <f t="shared" si="8"/>
        <v>45850</v>
      </c>
      <c r="L55" s="38">
        <f t="shared" si="4"/>
        <v>1565476</v>
      </c>
      <c r="M55" s="38">
        <f t="shared" si="5"/>
        <v>1611326</v>
      </c>
      <c r="N55" s="38">
        <f>VLOOKUP(C55,X$5:AB618,4,FALSE)</f>
        <v>97880</v>
      </c>
      <c r="O55" s="38">
        <f t="shared" si="6"/>
        <v>1467596</v>
      </c>
      <c r="P55" s="38">
        <f t="shared" si="7"/>
        <v>11495872</v>
      </c>
      <c r="R55" s="69" t="s">
        <v>1020</v>
      </c>
      <c r="S55" s="181" t="s">
        <v>1784</v>
      </c>
      <c r="T55" s="62">
        <v>5257107</v>
      </c>
      <c r="U55" s="62">
        <v>1837961</v>
      </c>
      <c r="V55" s="62">
        <v>2789478</v>
      </c>
      <c r="X55" s="69" t="s">
        <v>1020</v>
      </c>
      <c r="Y55" s="181" t="s">
        <v>1784</v>
      </c>
      <c r="Z55" s="62">
        <v>45850</v>
      </c>
      <c r="AA55" s="62">
        <v>97880</v>
      </c>
      <c r="AB55" s="62">
        <v>1467596</v>
      </c>
    </row>
    <row r="56" spans="1:28" ht="15">
      <c r="A56" s="77">
        <v>52</v>
      </c>
      <c r="B56" s="78" t="s">
        <v>1022</v>
      </c>
      <c r="C56" s="77" t="s">
        <v>1023</v>
      </c>
      <c r="D56" s="77" t="s">
        <v>937</v>
      </c>
      <c r="E56" s="79" t="s">
        <v>1024</v>
      </c>
      <c r="F56" s="87">
        <f t="shared" si="1"/>
        <v>699800</v>
      </c>
      <c r="G56" s="38">
        <f t="shared" si="2"/>
        <v>4939257</v>
      </c>
      <c r="H56" s="38">
        <f t="shared" si="3"/>
        <v>5639057</v>
      </c>
      <c r="I56" s="38">
        <v>639150</v>
      </c>
      <c r="J56" s="38">
        <v>4300107</v>
      </c>
      <c r="K56" s="38">
        <f t="shared" si="8"/>
        <v>0</v>
      </c>
      <c r="L56" s="38">
        <f t="shared" si="4"/>
        <v>2240270</v>
      </c>
      <c r="M56" s="38">
        <f t="shared" si="5"/>
        <v>2240270</v>
      </c>
      <c r="N56" s="38">
        <f>VLOOKUP(C56,X$5:AB619,4,FALSE)</f>
        <v>0</v>
      </c>
      <c r="O56" s="38">
        <f t="shared" si="6"/>
        <v>2240270</v>
      </c>
      <c r="P56" s="38">
        <f t="shared" si="7"/>
        <v>7879327</v>
      </c>
      <c r="R56" s="69" t="s">
        <v>1023</v>
      </c>
      <c r="S56" s="181" t="s">
        <v>1785</v>
      </c>
      <c r="T56" s="62">
        <v>699800</v>
      </c>
      <c r="U56" s="62">
        <v>639150</v>
      </c>
      <c r="V56" s="62">
        <v>4300107</v>
      </c>
      <c r="X56" s="69" t="s">
        <v>1023</v>
      </c>
      <c r="Y56" s="181" t="s">
        <v>1785</v>
      </c>
      <c r="Z56" s="60"/>
      <c r="AA56" s="60"/>
      <c r="AB56" s="62">
        <v>2240270</v>
      </c>
    </row>
    <row r="57" spans="1:28" ht="15">
      <c r="A57" s="77">
        <v>53</v>
      </c>
      <c r="B57" s="78" t="s">
        <v>1025</v>
      </c>
      <c r="C57" s="77" t="s">
        <v>1026</v>
      </c>
      <c r="D57" s="77" t="s">
        <v>937</v>
      </c>
      <c r="E57" s="79" t="s">
        <v>1027</v>
      </c>
      <c r="F57" s="87">
        <f t="shared" si="1"/>
        <v>739700</v>
      </c>
      <c r="G57" s="38">
        <f t="shared" si="2"/>
        <v>2190365</v>
      </c>
      <c r="H57" s="38">
        <f t="shared" si="3"/>
        <v>2930065</v>
      </c>
      <c r="I57" s="38">
        <v>382350</v>
      </c>
      <c r="J57" s="38">
        <v>1808015</v>
      </c>
      <c r="K57" s="38">
        <f t="shared" si="8"/>
        <v>1643000</v>
      </c>
      <c r="L57" s="38">
        <f t="shared" si="4"/>
        <v>3857256</v>
      </c>
      <c r="M57" s="38">
        <f t="shared" si="5"/>
        <v>5500256</v>
      </c>
      <c r="N57" s="38">
        <f>VLOOKUP(C57,X$5:AB620,4,FALSE)</f>
        <v>0</v>
      </c>
      <c r="O57" s="38">
        <f t="shared" si="6"/>
        <v>3857256</v>
      </c>
      <c r="P57" s="38">
        <f t="shared" si="7"/>
        <v>8430321</v>
      </c>
      <c r="R57" s="69" t="s">
        <v>1026</v>
      </c>
      <c r="S57" s="181" t="s">
        <v>1786</v>
      </c>
      <c r="T57" s="62">
        <v>739700</v>
      </c>
      <c r="U57" s="62">
        <v>382350</v>
      </c>
      <c r="V57" s="62">
        <v>1808015</v>
      </c>
      <c r="X57" s="69" t="s">
        <v>1026</v>
      </c>
      <c r="Y57" s="181" t="s">
        <v>1786</v>
      </c>
      <c r="Z57" s="62">
        <v>1643000</v>
      </c>
      <c r="AA57" s="60"/>
      <c r="AB57" s="62">
        <v>3857256</v>
      </c>
    </row>
    <row r="58" spans="1:28" ht="15">
      <c r="A58" s="77">
        <v>54</v>
      </c>
      <c r="B58" s="78" t="s">
        <v>1028</v>
      </c>
      <c r="C58" s="77" t="s">
        <v>1029</v>
      </c>
      <c r="D58" s="77" t="s">
        <v>937</v>
      </c>
      <c r="E58" s="79" t="s">
        <v>1030</v>
      </c>
      <c r="F58" s="87">
        <f t="shared" si="1"/>
        <v>4800</v>
      </c>
      <c r="G58" s="38">
        <f t="shared" si="2"/>
        <v>4769772</v>
      </c>
      <c r="H58" s="38">
        <f t="shared" si="3"/>
        <v>4774572</v>
      </c>
      <c r="I58" s="38">
        <v>416291</v>
      </c>
      <c r="J58" s="38">
        <v>4353481</v>
      </c>
      <c r="K58" s="38">
        <f t="shared" si="8"/>
        <v>4190350</v>
      </c>
      <c r="L58" s="38">
        <f t="shared" si="4"/>
        <v>9767489</v>
      </c>
      <c r="M58" s="38">
        <f t="shared" si="5"/>
        <v>13957839</v>
      </c>
      <c r="N58" s="38">
        <f>VLOOKUP(C58,X$5:AB621,4,FALSE)</f>
        <v>0</v>
      </c>
      <c r="O58" s="38">
        <f t="shared" si="6"/>
        <v>9767489</v>
      </c>
      <c r="P58" s="38">
        <f t="shared" si="7"/>
        <v>18732411</v>
      </c>
      <c r="R58" s="69" t="s">
        <v>1029</v>
      </c>
      <c r="S58" s="181" t="s">
        <v>1787</v>
      </c>
      <c r="T58" s="62">
        <v>4800</v>
      </c>
      <c r="U58" s="62">
        <v>416291</v>
      </c>
      <c r="V58" s="62">
        <v>4353481</v>
      </c>
      <c r="X58" s="69" t="s">
        <v>1029</v>
      </c>
      <c r="Y58" s="181" t="s">
        <v>1787</v>
      </c>
      <c r="Z58" s="62">
        <v>4190350</v>
      </c>
      <c r="AA58" s="60"/>
      <c r="AB58" s="62">
        <v>9767489</v>
      </c>
    </row>
    <row r="59" spans="1:28" ht="15">
      <c r="A59" s="77">
        <v>55</v>
      </c>
      <c r="B59" s="78" t="s">
        <v>1031</v>
      </c>
      <c r="C59" s="77" t="s">
        <v>1032</v>
      </c>
      <c r="D59" s="77" t="s">
        <v>937</v>
      </c>
      <c r="E59" s="79" t="s">
        <v>1033</v>
      </c>
      <c r="F59" s="87">
        <f t="shared" si="1"/>
        <v>73050</v>
      </c>
      <c r="G59" s="38">
        <f t="shared" si="2"/>
        <v>6857803</v>
      </c>
      <c r="H59" s="38">
        <f t="shared" si="3"/>
        <v>6930853</v>
      </c>
      <c r="I59" s="38">
        <v>1228395</v>
      </c>
      <c r="J59" s="38">
        <v>5629408</v>
      </c>
      <c r="K59" s="38">
        <f t="shared" si="8"/>
        <v>21895839</v>
      </c>
      <c r="L59" s="38">
        <f t="shared" si="4"/>
        <v>7956759</v>
      </c>
      <c r="M59" s="38">
        <f t="shared" si="5"/>
        <v>29852598</v>
      </c>
      <c r="N59" s="38">
        <f>VLOOKUP(C59,X$5:AB622,4,FALSE)</f>
        <v>124150</v>
      </c>
      <c r="O59" s="38">
        <f t="shared" si="6"/>
        <v>7832609</v>
      </c>
      <c r="P59" s="38">
        <f t="shared" si="7"/>
        <v>36783451</v>
      </c>
      <c r="R59" s="69" t="s">
        <v>1032</v>
      </c>
      <c r="S59" s="181" t="s">
        <v>1788</v>
      </c>
      <c r="T59" s="62">
        <v>73050</v>
      </c>
      <c r="U59" s="62">
        <v>1228395</v>
      </c>
      <c r="V59" s="62">
        <v>5629408</v>
      </c>
      <c r="X59" s="69" t="s">
        <v>1032</v>
      </c>
      <c r="Y59" s="181" t="s">
        <v>1788</v>
      </c>
      <c r="Z59" s="62">
        <v>21895839</v>
      </c>
      <c r="AA59" s="62">
        <v>124150</v>
      </c>
      <c r="AB59" s="62">
        <v>7832609</v>
      </c>
    </row>
    <row r="60" spans="1:28" ht="15">
      <c r="A60" s="77">
        <v>56</v>
      </c>
      <c r="B60" s="78" t="s">
        <v>1034</v>
      </c>
      <c r="C60" s="77" t="s">
        <v>1035</v>
      </c>
      <c r="D60" s="77" t="s">
        <v>937</v>
      </c>
      <c r="E60" s="79" t="s">
        <v>1036</v>
      </c>
      <c r="F60" s="87">
        <f t="shared" si="1"/>
        <v>13666082</v>
      </c>
      <c r="G60" s="38">
        <f t="shared" si="2"/>
        <v>24608043</v>
      </c>
      <c r="H60" s="38">
        <f t="shared" si="3"/>
        <v>38274125</v>
      </c>
      <c r="I60" s="38">
        <v>3569451</v>
      </c>
      <c r="J60" s="38">
        <v>21038592</v>
      </c>
      <c r="K60" s="38">
        <f t="shared" si="8"/>
        <v>12997673</v>
      </c>
      <c r="L60" s="38">
        <f t="shared" si="4"/>
        <v>11775162</v>
      </c>
      <c r="M60" s="38">
        <f t="shared" si="5"/>
        <v>24772835</v>
      </c>
      <c r="N60" s="38">
        <f>VLOOKUP(C60,X$5:AB623,4,FALSE)</f>
        <v>5460648</v>
      </c>
      <c r="O60" s="38">
        <f t="shared" si="6"/>
        <v>6314514</v>
      </c>
      <c r="P60" s="38">
        <f t="shared" si="7"/>
        <v>63046960</v>
      </c>
      <c r="R60" s="69" t="s">
        <v>1035</v>
      </c>
      <c r="S60" s="181" t="s">
        <v>1789</v>
      </c>
      <c r="T60" s="62">
        <v>13666082</v>
      </c>
      <c r="U60" s="62">
        <v>3569451</v>
      </c>
      <c r="V60" s="62">
        <v>21038592</v>
      </c>
      <c r="X60" s="69" t="s">
        <v>1035</v>
      </c>
      <c r="Y60" s="181" t="s">
        <v>1789</v>
      </c>
      <c r="Z60" s="62">
        <v>12997673</v>
      </c>
      <c r="AA60" s="62">
        <v>5460648</v>
      </c>
      <c r="AB60" s="62">
        <v>6314514</v>
      </c>
    </row>
    <row r="61" spans="1:28" ht="15">
      <c r="A61" s="77">
        <v>57</v>
      </c>
      <c r="B61" s="78" t="s">
        <v>1037</v>
      </c>
      <c r="C61" s="77" t="s">
        <v>1038</v>
      </c>
      <c r="D61" s="77" t="s">
        <v>937</v>
      </c>
      <c r="E61" s="79" t="s">
        <v>1039</v>
      </c>
      <c r="F61" s="87">
        <f t="shared" si="1"/>
        <v>758000</v>
      </c>
      <c r="G61" s="38">
        <f t="shared" si="2"/>
        <v>4322205</v>
      </c>
      <c r="H61" s="38">
        <f t="shared" si="3"/>
        <v>5080205</v>
      </c>
      <c r="I61" s="38">
        <v>1099530</v>
      </c>
      <c r="J61" s="38">
        <v>3222675</v>
      </c>
      <c r="K61" s="38">
        <f t="shared" si="8"/>
        <v>112700</v>
      </c>
      <c r="L61" s="38">
        <f t="shared" si="4"/>
        <v>1000031</v>
      </c>
      <c r="M61" s="38">
        <f t="shared" si="5"/>
        <v>1112731</v>
      </c>
      <c r="N61" s="38">
        <f>VLOOKUP(C61,X$5:AB624,4,FALSE)</f>
        <v>113700</v>
      </c>
      <c r="O61" s="38">
        <f t="shared" si="6"/>
        <v>886331</v>
      </c>
      <c r="P61" s="38">
        <f t="shared" si="7"/>
        <v>6192936</v>
      </c>
      <c r="R61" s="69" t="s">
        <v>1038</v>
      </c>
      <c r="S61" s="181" t="s">
        <v>1790</v>
      </c>
      <c r="T61" s="62">
        <v>758000</v>
      </c>
      <c r="U61" s="62">
        <v>1099530</v>
      </c>
      <c r="V61" s="62">
        <v>3222675</v>
      </c>
      <c r="X61" s="69" t="s">
        <v>1038</v>
      </c>
      <c r="Y61" s="181" t="s">
        <v>1790</v>
      </c>
      <c r="Z61" s="62">
        <v>112700</v>
      </c>
      <c r="AA61" s="62">
        <v>113700</v>
      </c>
      <c r="AB61" s="62">
        <v>886331</v>
      </c>
    </row>
    <row r="62" spans="1:28" ht="15">
      <c r="A62" s="77">
        <v>58</v>
      </c>
      <c r="B62" s="78" t="s">
        <v>1040</v>
      </c>
      <c r="C62" s="77" t="s">
        <v>1041</v>
      </c>
      <c r="D62" s="77" t="s">
        <v>937</v>
      </c>
      <c r="E62" s="79" t="s">
        <v>1042</v>
      </c>
      <c r="F62" s="87">
        <f t="shared" si="1"/>
        <v>259200</v>
      </c>
      <c r="G62" s="38">
        <f t="shared" si="2"/>
        <v>3114135</v>
      </c>
      <c r="H62" s="38">
        <f t="shared" si="3"/>
        <v>3373335</v>
      </c>
      <c r="I62" s="38">
        <v>1009480</v>
      </c>
      <c r="J62" s="38">
        <v>2104655</v>
      </c>
      <c r="K62" s="38">
        <f t="shared" si="8"/>
        <v>612713</v>
      </c>
      <c r="L62" s="38">
        <f t="shared" si="4"/>
        <v>2046801</v>
      </c>
      <c r="M62" s="38">
        <f t="shared" si="5"/>
        <v>2659514</v>
      </c>
      <c r="N62" s="38">
        <f>VLOOKUP(C62,X$5:AB625,4,FALSE)</f>
        <v>23550</v>
      </c>
      <c r="O62" s="38">
        <f t="shared" si="6"/>
        <v>2023251</v>
      </c>
      <c r="P62" s="38">
        <f t="shared" si="7"/>
        <v>6032849</v>
      </c>
      <c r="R62" s="69" t="s">
        <v>1041</v>
      </c>
      <c r="S62" s="181" t="s">
        <v>1791</v>
      </c>
      <c r="T62" s="62">
        <v>259200</v>
      </c>
      <c r="U62" s="62">
        <v>1009480</v>
      </c>
      <c r="V62" s="62">
        <v>2104655</v>
      </c>
      <c r="X62" s="69" t="s">
        <v>1041</v>
      </c>
      <c r="Y62" s="181" t="s">
        <v>1791</v>
      </c>
      <c r="Z62" s="62">
        <v>612713</v>
      </c>
      <c r="AA62" s="62">
        <v>23550</v>
      </c>
      <c r="AB62" s="62">
        <v>2023251</v>
      </c>
    </row>
    <row r="63" spans="1:28" ht="15">
      <c r="A63" s="77">
        <v>59</v>
      </c>
      <c r="B63" s="78" t="s">
        <v>1043</v>
      </c>
      <c r="C63" s="77" t="s">
        <v>1044</v>
      </c>
      <c r="D63" s="77" t="s">
        <v>937</v>
      </c>
      <c r="E63" s="79" t="s">
        <v>1045</v>
      </c>
      <c r="F63" s="87">
        <f t="shared" si="1"/>
        <v>34462970</v>
      </c>
      <c r="G63" s="38">
        <f t="shared" si="2"/>
        <v>6234877</v>
      </c>
      <c r="H63" s="38">
        <f t="shared" si="3"/>
        <v>40697847</v>
      </c>
      <c r="I63" s="38">
        <v>1494850</v>
      </c>
      <c r="J63" s="38">
        <v>4740027</v>
      </c>
      <c r="K63" s="38">
        <f t="shared" si="8"/>
        <v>477500</v>
      </c>
      <c r="L63" s="38">
        <f t="shared" si="4"/>
        <v>5719830</v>
      </c>
      <c r="M63" s="38">
        <f t="shared" si="5"/>
        <v>6197330</v>
      </c>
      <c r="N63" s="38">
        <f>VLOOKUP(C63,X$5:AB626,4,FALSE)</f>
        <v>353512</v>
      </c>
      <c r="O63" s="38">
        <f t="shared" si="6"/>
        <v>5366318</v>
      </c>
      <c r="P63" s="38">
        <f t="shared" si="7"/>
        <v>46895177</v>
      </c>
      <c r="R63" s="69" t="s">
        <v>1044</v>
      </c>
      <c r="S63" s="181" t="s">
        <v>1792</v>
      </c>
      <c r="T63" s="62">
        <v>34462970</v>
      </c>
      <c r="U63" s="62">
        <v>1494850</v>
      </c>
      <c r="V63" s="62">
        <v>4740027</v>
      </c>
      <c r="X63" s="69" t="s">
        <v>1044</v>
      </c>
      <c r="Y63" s="181" t="s">
        <v>1792</v>
      </c>
      <c r="Z63" s="62">
        <v>477500</v>
      </c>
      <c r="AA63" s="62">
        <v>353512</v>
      </c>
      <c r="AB63" s="62">
        <v>5366318</v>
      </c>
    </row>
    <row r="64" spans="1:28" ht="15">
      <c r="A64" s="77">
        <v>60</v>
      </c>
      <c r="B64" s="78" t="s">
        <v>1046</v>
      </c>
      <c r="C64" s="77" t="s">
        <v>1047</v>
      </c>
      <c r="D64" s="77" t="s">
        <v>937</v>
      </c>
      <c r="E64" s="79" t="s">
        <v>1048</v>
      </c>
      <c r="F64" s="87">
        <f t="shared" si="1"/>
        <v>0</v>
      </c>
      <c r="G64" s="38">
        <f t="shared" si="2"/>
        <v>490454</v>
      </c>
      <c r="H64" s="38">
        <f t="shared" si="3"/>
        <v>490454</v>
      </c>
      <c r="I64" s="38">
        <v>0</v>
      </c>
      <c r="J64" s="38">
        <v>490454</v>
      </c>
      <c r="K64" s="38">
        <f t="shared" si="8"/>
        <v>0</v>
      </c>
      <c r="L64" s="38">
        <f t="shared" si="4"/>
        <v>4058512</v>
      </c>
      <c r="M64" s="38">
        <f t="shared" si="5"/>
        <v>4058512</v>
      </c>
      <c r="N64" s="38">
        <f>VLOOKUP(C64,X$5:AB627,4,FALSE)</f>
        <v>0</v>
      </c>
      <c r="O64" s="38">
        <f t="shared" si="6"/>
        <v>4058512</v>
      </c>
      <c r="P64" s="38">
        <f t="shared" si="7"/>
        <v>4548966</v>
      </c>
      <c r="R64" s="69" t="s">
        <v>1047</v>
      </c>
      <c r="S64" s="181" t="s">
        <v>1793</v>
      </c>
      <c r="T64" s="60"/>
      <c r="U64" s="60"/>
      <c r="V64" s="62">
        <v>490454</v>
      </c>
      <c r="X64" s="69" t="s">
        <v>1047</v>
      </c>
      <c r="Y64" s="181" t="s">
        <v>1793</v>
      </c>
      <c r="Z64" s="60"/>
      <c r="AA64" s="60"/>
      <c r="AB64" s="62">
        <v>4058512</v>
      </c>
    </row>
    <row r="65" spans="1:28" ht="15">
      <c r="A65" s="77">
        <v>61</v>
      </c>
      <c r="B65" s="78" t="s">
        <v>1049</v>
      </c>
      <c r="C65" s="77" t="s">
        <v>1050</v>
      </c>
      <c r="D65" s="77" t="s">
        <v>937</v>
      </c>
      <c r="E65" s="79" t="s">
        <v>1051</v>
      </c>
      <c r="F65" s="87">
        <f t="shared" si="1"/>
        <v>1503400</v>
      </c>
      <c r="G65" s="38">
        <f t="shared" si="2"/>
        <v>7926269</v>
      </c>
      <c r="H65" s="38">
        <f t="shared" si="3"/>
        <v>9429669</v>
      </c>
      <c r="I65" s="38">
        <v>3762380</v>
      </c>
      <c r="J65" s="38">
        <v>4163889</v>
      </c>
      <c r="K65" s="38">
        <f t="shared" si="8"/>
        <v>4000</v>
      </c>
      <c r="L65" s="38">
        <f t="shared" si="4"/>
        <v>1406224</v>
      </c>
      <c r="M65" s="38">
        <f t="shared" si="5"/>
        <v>1410224</v>
      </c>
      <c r="N65" s="38">
        <f>VLOOKUP(C65,X$5:AB628,4,FALSE)</f>
        <v>38300</v>
      </c>
      <c r="O65" s="38">
        <f t="shared" si="6"/>
        <v>1367924</v>
      </c>
      <c r="P65" s="38">
        <f t="shared" si="7"/>
        <v>10839893</v>
      </c>
      <c r="R65" s="69" t="s">
        <v>1050</v>
      </c>
      <c r="S65" s="181" t="s">
        <v>1794</v>
      </c>
      <c r="T65" s="62">
        <v>1503400</v>
      </c>
      <c r="U65" s="62">
        <v>3762380</v>
      </c>
      <c r="V65" s="62">
        <v>4163889</v>
      </c>
      <c r="X65" s="69" t="s">
        <v>1050</v>
      </c>
      <c r="Y65" s="181" t="s">
        <v>1794</v>
      </c>
      <c r="Z65" s="62">
        <v>4000</v>
      </c>
      <c r="AA65" s="62">
        <v>38300</v>
      </c>
      <c r="AB65" s="62">
        <v>1367924</v>
      </c>
    </row>
    <row r="66" spans="1:28" ht="15">
      <c r="A66" s="77">
        <v>62</v>
      </c>
      <c r="B66" s="78" t="s">
        <v>1052</v>
      </c>
      <c r="C66" s="77" t="s">
        <v>1053</v>
      </c>
      <c r="D66" s="77" t="s">
        <v>937</v>
      </c>
      <c r="E66" s="79" t="s">
        <v>1054</v>
      </c>
      <c r="F66" s="87">
        <f t="shared" si="1"/>
        <v>2616001</v>
      </c>
      <c r="G66" s="38">
        <f t="shared" si="2"/>
        <v>4645949</v>
      </c>
      <c r="H66" s="38">
        <f t="shared" si="3"/>
        <v>7261950</v>
      </c>
      <c r="I66" s="38">
        <v>839500</v>
      </c>
      <c r="J66" s="38">
        <v>3806449</v>
      </c>
      <c r="K66" s="38">
        <f t="shared" si="8"/>
        <v>0</v>
      </c>
      <c r="L66" s="38">
        <f t="shared" si="4"/>
        <v>1656251</v>
      </c>
      <c r="M66" s="38">
        <f t="shared" si="5"/>
        <v>1656251</v>
      </c>
      <c r="N66" s="38">
        <f>VLOOKUP(C66,X$5:AB629,4,FALSE)</f>
        <v>0</v>
      </c>
      <c r="O66" s="38">
        <f t="shared" si="6"/>
        <v>1656251</v>
      </c>
      <c r="P66" s="38">
        <f t="shared" si="7"/>
        <v>8918201</v>
      </c>
      <c r="R66" s="69" t="s">
        <v>1053</v>
      </c>
      <c r="S66" s="181" t="s">
        <v>1795</v>
      </c>
      <c r="T66" s="62">
        <v>2616001</v>
      </c>
      <c r="U66" s="62">
        <v>839500</v>
      </c>
      <c r="V66" s="62">
        <v>3806449</v>
      </c>
      <c r="X66" s="69" t="s">
        <v>1053</v>
      </c>
      <c r="Y66" s="181" t="s">
        <v>1795</v>
      </c>
      <c r="Z66" s="60"/>
      <c r="AA66" s="60"/>
      <c r="AB66" s="62">
        <v>1656251</v>
      </c>
    </row>
    <row r="67" spans="1:28" ht="15">
      <c r="A67" s="77">
        <v>63</v>
      </c>
      <c r="B67" s="78" t="s">
        <v>1055</v>
      </c>
      <c r="C67" s="77" t="s">
        <v>1056</v>
      </c>
      <c r="D67" s="77" t="s">
        <v>937</v>
      </c>
      <c r="E67" s="79" t="s">
        <v>1057</v>
      </c>
      <c r="F67" s="87">
        <f t="shared" si="1"/>
        <v>7826529</v>
      </c>
      <c r="G67" s="38">
        <f t="shared" si="2"/>
        <v>3250575</v>
      </c>
      <c r="H67" s="38">
        <f t="shared" si="3"/>
        <v>11077104</v>
      </c>
      <c r="I67" s="38">
        <v>280200</v>
      </c>
      <c r="J67" s="38">
        <v>2970375</v>
      </c>
      <c r="K67" s="38">
        <f t="shared" si="8"/>
        <v>0</v>
      </c>
      <c r="L67" s="38">
        <f t="shared" si="4"/>
        <v>4394010</v>
      </c>
      <c r="M67" s="38">
        <f t="shared" si="5"/>
        <v>4394010</v>
      </c>
      <c r="N67" s="38">
        <f>VLOOKUP(C67,X$5:AB630,4,FALSE)</f>
        <v>2378743</v>
      </c>
      <c r="O67" s="38">
        <f t="shared" si="6"/>
        <v>2015267</v>
      </c>
      <c r="P67" s="38">
        <f t="shared" si="7"/>
        <v>15471114</v>
      </c>
      <c r="R67" s="69" t="s">
        <v>1056</v>
      </c>
      <c r="S67" s="181" t="s">
        <v>1796</v>
      </c>
      <c r="T67" s="62">
        <v>7826529</v>
      </c>
      <c r="U67" s="62">
        <v>280200</v>
      </c>
      <c r="V67" s="62">
        <v>2970375</v>
      </c>
      <c r="X67" s="69" t="s">
        <v>1056</v>
      </c>
      <c r="Y67" s="181" t="s">
        <v>1796</v>
      </c>
      <c r="Z67" s="60"/>
      <c r="AA67" s="62">
        <v>2378743</v>
      </c>
      <c r="AB67" s="62">
        <v>2015267</v>
      </c>
    </row>
    <row r="68" spans="1:28" ht="15">
      <c r="A68" s="77">
        <v>64</v>
      </c>
      <c r="B68" s="78" t="s">
        <v>1058</v>
      </c>
      <c r="C68" s="77" t="s">
        <v>1059</v>
      </c>
      <c r="D68" s="77" t="s">
        <v>937</v>
      </c>
      <c r="E68" s="79" t="s">
        <v>1060</v>
      </c>
      <c r="F68" s="87">
        <f t="shared" si="1"/>
        <v>2709500</v>
      </c>
      <c r="G68" s="38">
        <f t="shared" si="2"/>
        <v>5125536</v>
      </c>
      <c r="H68" s="38">
        <f t="shared" si="3"/>
        <v>7835036</v>
      </c>
      <c r="I68" s="38">
        <v>1301300</v>
      </c>
      <c r="J68" s="38">
        <v>3824236</v>
      </c>
      <c r="K68" s="38">
        <f t="shared" si="8"/>
        <v>0</v>
      </c>
      <c r="L68" s="38">
        <f t="shared" si="4"/>
        <v>7825</v>
      </c>
      <c r="M68" s="38">
        <f t="shared" si="5"/>
        <v>7825</v>
      </c>
      <c r="N68" s="38">
        <f>VLOOKUP(C68,X$5:AB631,4,FALSE)</f>
        <v>0</v>
      </c>
      <c r="O68" s="38">
        <f t="shared" si="6"/>
        <v>7825</v>
      </c>
      <c r="P68" s="38">
        <f t="shared" si="7"/>
        <v>7842861</v>
      </c>
      <c r="R68" s="69" t="s">
        <v>1059</v>
      </c>
      <c r="S68" s="181" t="s">
        <v>1797</v>
      </c>
      <c r="T68" s="62">
        <v>2709500</v>
      </c>
      <c r="U68" s="62">
        <v>1301300</v>
      </c>
      <c r="V68" s="62">
        <v>3824236</v>
      </c>
      <c r="X68" s="69" t="s">
        <v>1059</v>
      </c>
      <c r="Y68" s="181" t="s">
        <v>1797</v>
      </c>
      <c r="Z68" s="60"/>
      <c r="AA68" s="60"/>
      <c r="AB68" s="62">
        <v>7825</v>
      </c>
    </row>
    <row r="69" spans="1:28" ht="15">
      <c r="A69" s="77">
        <v>65</v>
      </c>
      <c r="B69" s="78" t="s">
        <v>1061</v>
      </c>
      <c r="C69" s="77" t="s">
        <v>1062</v>
      </c>
      <c r="D69" s="77" t="s">
        <v>937</v>
      </c>
      <c r="E69" s="79" t="s">
        <v>1064</v>
      </c>
      <c r="F69" s="87">
        <f t="shared" si="1"/>
        <v>2359322</v>
      </c>
      <c r="G69" s="38">
        <f t="shared" si="2"/>
        <v>8163334</v>
      </c>
      <c r="H69" s="38">
        <f t="shared" si="3"/>
        <v>10522656</v>
      </c>
      <c r="I69" s="38">
        <v>2469293</v>
      </c>
      <c r="J69" s="38">
        <v>5694041</v>
      </c>
      <c r="K69" s="38">
        <f aca="true" t="shared" si="9" ref="K69:K100">VLOOKUP(C69,X$5:AD$568,3,FALSE)</f>
        <v>24000</v>
      </c>
      <c r="L69" s="38">
        <f t="shared" si="4"/>
        <v>2305103</v>
      </c>
      <c r="M69" s="38">
        <f t="shared" si="5"/>
        <v>2329103</v>
      </c>
      <c r="N69" s="38">
        <f>VLOOKUP(C69,X$5:AB632,4,FALSE)</f>
        <v>272500</v>
      </c>
      <c r="O69" s="38">
        <f t="shared" si="6"/>
        <v>2032603</v>
      </c>
      <c r="P69" s="38">
        <f t="shared" si="7"/>
        <v>12851759</v>
      </c>
      <c r="R69" s="69" t="s">
        <v>1062</v>
      </c>
      <c r="S69" s="181" t="s">
        <v>1798</v>
      </c>
      <c r="T69" s="62">
        <v>2359322</v>
      </c>
      <c r="U69" s="62">
        <v>2469293</v>
      </c>
      <c r="V69" s="62">
        <v>5694041</v>
      </c>
      <c r="X69" s="69" t="s">
        <v>1062</v>
      </c>
      <c r="Y69" s="181" t="s">
        <v>1798</v>
      </c>
      <c r="Z69" s="62">
        <v>24000</v>
      </c>
      <c r="AA69" s="62">
        <v>272500</v>
      </c>
      <c r="AB69" s="62">
        <v>2032603</v>
      </c>
    </row>
    <row r="70" spans="1:28" ht="15">
      <c r="A70" s="77">
        <v>66</v>
      </c>
      <c r="B70" s="78" t="s">
        <v>1065</v>
      </c>
      <c r="C70" s="77" t="s">
        <v>1066</v>
      </c>
      <c r="D70" s="77" t="s">
        <v>937</v>
      </c>
      <c r="E70" s="79" t="s">
        <v>1067</v>
      </c>
      <c r="F70" s="87">
        <f aca="true" t="shared" si="10" ref="F70:F133">VLOOKUP(C70,R$5:V$568,3,FALSE)</f>
        <v>12275763</v>
      </c>
      <c r="G70" s="38">
        <f aca="true" t="shared" si="11" ref="G70:G133">I70+J70</f>
        <v>8036936</v>
      </c>
      <c r="H70" s="38">
        <f aca="true" t="shared" si="12" ref="H70:H133">F70+G70</f>
        <v>20312699</v>
      </c>
      <c r="I70" s="38">
        <v>3475379</v>
      </c>
      <c r="J70" s="38">
        <v>4561557</v>
      </c>
      <c r="K70" s="38">
        <f t="shared" si="9"/>
        <v>34000</v>
      </c>
      <c r="L70" s="38">
        <f aca="true" t="shared" si="13" ref="L70:L133">N70+O70</f>
        <v>3163822</v>
      </c>
      <c r="M70" s="38">
        <f aca="true" t="shared" si="14" ref="M70:M133">K70+L70</f>
        <v>3197822</v>
      </c>
      <c r="N70" s="38">
        <f>VLOOKUP(C70,X$5:AB633,4,FALSE)</f>
        <v>0</v>
      </c>
      <c r="O70" s="38">
        <f aca="true" t="shared" si="15" ref="O70:O133">VLOOKUP(C70,X$5:AB$568,5,FALSE)</f>
        <v>3163822</v>
      </c>
      <c r="P70" s="38">
        <f aca="true" t="shared" si="16" ref="P70:P133">H70+M70</f>
        <v>23510521</v>
      </c>
      <c r="R70" s="69" t="s">
        <v>1066</v>
      </c>
      <c r="S70" s="181" t="s">
        <v>1799</v>
      </c>
      <c r="T70" s="62">
        <v>12275763</v>
      </c>
      <c r="U70" s="62">
        <v>3475379</v>
      </c>
      <c r="V70" s="62">
        <v>4561557</v>
      </c>
      <c r="X70" s="69" t="s">
        <v>1066</v>
      </c>
      <c r="Y70" s="181" t="s">
        <v>1799</v>
      </c>
      <c r="Z70" s="62">
        <v>34000</v>
      </c>
      <c r="AA70" s="60"/>
      <c r="AB70" s="62">
        <v>3163822</v>
      </c>
    </row>
    <row r="71" spans="1:28" ht="15">
      <c r="A71" s="77">
        <v>67</v>
      </c>
      <c r="B71" s="78" t="s">
        <v>1068</v>
      </c>
      <c r="C71" s="77" t="s">
        <v>1069</v>
      </c>
      <c r="D71" s="77" t="s">
        <v>937</v>
      </c>
      <c r="E71" s="79" t="s">
        <v>1070</v>
      </c>
      <c r="F71" s="87">
        <f t="shared" si="10"/>
        <v>1999550</v>
      </c>
      <c r="G71" s="38">
        <f t="shared" si="11"/>
        <v>6792411</v>
      </c>
      <c r="H71" s="38">
        <f t="shared" si="12"/>
        <v>8791961</v>
      </c>
      <c r="I71" s="38">
        <v>943250</v>
      </c>
      <c r="J71" s="38">
        <v>5849161</v>
      </c>
      <c r="K71" s="38">
        <f t="shared" si="9"/>
        <v>0</v>
      </c>
      <c r="L71" s="38">
        <f t="shared" si="13"/>
        <v>1490413</v>
      </c>
      <c r="M71" s="38">
        <f t="shared" si="14"/>
        <v>1490413</v>
      </c>
      <c r="N71" s="38">
        <f>VLOOKUP(C71,X$5:AB634,4,FALSE)</f>
        <v>0</v>
      </c>
      <c r="O71" s="38">
        <f t="shared" si="15"/>
        <v>1490413</v>
      </c>
      <c r="P71" s="38">
        <f t="shared" si="16"/>
        <v>10282374</v>
      </c>
      <c r="R71" s="69" t="s">
        <v>1069</v>
      </c>
      <c r="S71" s="181" t="s">
        <v>1800</v>
      </c>
      <c r="T71" s="62">
        <v>1999550</v>
      </c>
      <c r="U71" s="62">
        <v>943250</v>
      </c>
      <c r="V71" s="62">
        <v>5849161</v>
      </c>
      <c r="X71" s="69" t="s">
        <v>1069</v>
      </c>
      <c r="Y71" s="181" t="s">
        <v>1800</v>
      </c>
      <c r="Z71" s="60"/>
      <c r="AA71" s="60"/>
      <c r="AB71" s="62">
        <v>1490413</v>
      </c>
    </row>
    <row r="72" spans="1:28" ht="15">
      <c r="A72" s="77">
        <v>68</v>
      </c>
      <c r="B72" s="78" t="s">
        <v>1071</v>
      </c>
      <c r="C72" s="77" t="s">
        <v>1072</v>
      </c>
      <c r="D72" s="77" t="s">
        <v>937</v>
      </c>
      <c r="E72" s="79" t="s">
        <v>1073</v>
      </c>
      <c r="F72" s="87">
        <f t="shared" si="10"/>
        <v>15338650</v>
      </c>
      <c r="G72" s="38">
        <f t="shared" si="11"/>
        <v>3630895</v>
      </c>
      <c r="H72" s="38">
        <f t="shared" si="12"/>
        <v>18969545</v>
      </c>
      <c r="I72" s="38">
        <v>0</v>
      </c>
      <c r="J72" s="38">
        <v>3630895</v>
      </c>
      <c r="K72" s="38">
        <f t="shared" si="9"/>
        <v>0</v>
      </c>
      <c r="L72" s="38">
        <f t="shared" si="13"/>
        <v>2255694</v>
      </c>
      <c r="M72" s="38">
        <f t="shared" si="14"/>
        <v>2255694</v>
      </c>
      <c r="N72" s="38">
        <f>VLOOKUP(C72,X$5:AB635,4,FALSE)</f>
        <v>0</v>
      </c>
      <c r="O72" s="38">
        <f t="shared" si="15"/>
        <v>2255694</v>
      </c>
      <c r="P72" s="38">
        <f t="shared" si="16"/>
        <v>21225239</v>
      </c>
      <c r="R72" s="69" t="s">
        <v>1072</v>
      </c>
      <c r="S72" s="181" t="s">
        <v>1801</v>
      </c>
      <c r="T72" s="62">
        <v>15338650</v>
      </c>
      <c r="U72" s="60"/>
      <c r="V72" s="62">
        <v>3630895</v>
      </c>
      <c r="X72" s="69" t="s">
        <v>1072</v>
      </c>
      <c r="Y72" s="181" t="s">
        <v>1801</v>
      </c>
      <c r="Z72" s="60"/>
      <c r="AA72" s="60"/>
      <c r="AB72" s="62">
        <v>2255694</v>
      </c>
    </row>
    <row r="73" spans="1:28" ht="15">
      <c r="A73" s="77">
        <v>69</v>
      </c>
      <c r="B73" s="78" t="s">
        <v>1074</v>
      </c>
      <c r="C73" s="77" t="s">
        <v>1075</v>
      </c>
      <c r="D73" s="77" t="s">
        <v>937</v>
      </c>
      <c r="E73" s="79" t="s">
        <v>1076</v>
      </c>
      <c r="F73" s="87">
        <f t="shared" si="10"/>
        <v>52246850</v>
      </c>
      <c r="G73" s="38">
        <f t="shared" si="11"/>
        <v>26449144</v>
      </c>
      <c r="H73" s="38">
        <f t="shared" si="12"/>
        <v>78695994</v>
      </c>
      <c r="I73" s="38">
        <v>10277232</v>
      </c>
      <c r="J73" s="38">
        <v>16171912</v>
      </c>
      <c r="K73" s="38">
        <f t="shared" si="9"/>
        <v>28036000</v>
      </c>
      <c r="L73" s="38">
        <f t="shared" si="13"/>
        <v>66714423</v>
      </c>
      <c r="M73" s="38">
        <f t="shared" si="14"/>
        <v>94750423</v>
      </c>
      <c r="N73" s="38">
        <f>VLOOKUP(C73,X$5:AB636,4,FALSE)</f>
        <v>326300</v>
      </c>
      <c r="O73" s="38">
        <f t="shared" si="15"/>
        <v>66388123</v>
      </c>
      <c r="P73" s="38">
        <f t="shared" si="16"/>
        <v>173446417</v>
      </c>
      <c r="R73" s="69" t="s">
        <v>1075</v>
      </c>
      <c r="S73" s="181" t="s">
        <v>1802</v>
      </c>
      <c r="T73" s="62">
        <v>52246850</v>
      </c>
      <c r="U73" s="62">
        <v>10277232</v>
      </c>
      <c r="V73" s="62">
        <v>16171912</v>
      </c>
      <c r="X73" s="69" t="s">
        <v>1075</v>
      </c>
      <c r="Y73" s="181" t="s">
        <v>1802</v>
      </c>
      <c r="Z73" s="62">
        <v>28036000</v>
      </c>
      <c r="AA73" s="62">
        <v>326300</v>
      </c>
      <c r="AB73" s="62">
        <v>66388123</v>
      </c>
    </row>
    <row r="74" spans="1:28" ht="15">
      <c r="A74" s="77">
        <v>70</v>
      </c>
      <c r="B74" s="78" t="s">
        <v>1077</v>
      </c>
      <c r="C74" s="77" t="s">
        <v>1078</v>
      </c>
      <c r="D74" s="77" t="s">
        <v>937</v>
      </c>
      <c r="E74" s="79" t="s">
        <v>1079</v>
      </c>
      <c r="F74" s="87">
        <f t="shared" si="10"/>
        <v>839000</v>
      </c>
      <c r="G74" s="38">
        <f t="shared" si="11"/>
        <v>5370861</v>
      </c>
      <c r="H74" s="38">
        <f t="shared" si="12"/>
        <v>6209861</v>
      </c>
      <c r="I74" s="38">
        <v>1173050</v>
      </c>
      <c r="J74" s="38">
        <v>4197811</v>
      </c>
      <c r="K74" s="38">
        <f t="shared" si="9"/>
        <v>0</v>
      </c>
      <c r="L74" s="38">
        <f t="shared" si="13"/>
        <v>2565185</v>
      </c>
      <c r="M74" s="38">
        <f t="shared" si="14"/>
        <v>2565185</v>
      </c>
      <c r="N74" s="38">
        <f>VLOOKUP(C74,X$5:AB637,4,FALSE)</f>
        <v>0</v>
      </c>
      <c r="O74" s="38">
        <f t="shared" si="15"/>
        <v>2565185</v>
      </c>
      <c r="P74" s="38">
        <f t="shared" si="16"/>
        <v>8775046</v>
      </c>
      <c r="R74" s="69" t="s">
        <v>1078</v>
      </c>
      <c r="S74" s="181" t="s">
        <v>1803</v>
      </c>
      <c r="T74" s="62">
        <v>839000</v>
      </c>
      <c r="U74" s="62">
        <v>1173050</v>
      </c>
      <c r="V74" s="62">
        <v>4197811</v>
      </c>
      <c r="X74" s="69" t="s">
        <v>1078</v>
      </c>
      <c r="Y74" s="181" t="s">
        <v>1803</v>
      </c>
      <c r="Z74" s="60"/>
      <c r="AA74" s="60"/>
      <c r="AB74" s="62">
        <v>2565185</v>
      </c>
    </row>
    <row r="75" spans="1:28" ht="15">
      <c r="A75" s="77">
        <v>71</v>
      </c>
      <c r="B75" s="78" t="s">
        <v>1080</v>
      </c>
      <c r="C75" s="77" t="s">
        <v>1081</v>
      </c>
      <c r="D75" s="77" t="s">
        <v>937</v>
      </c>
      <c r="E75" s="79" t="s">
        <v>1082</v>
      </c>
      <c r="F75" s="87">
        <f t="shared" si="10"/>
        <v>3115650</v>
      </c>
      <c r="G75" s="38">
        <f t="shared" si="11"/>
        <v>10563860</v>
      </c>
      <c r="H75" s="38">
        <f t="shared" si="12"/>
        <v>13679510</v>
      </c>
      <c r="I75" s="38">
        <v>4171969</v>
      </c>
      <c r="J75" s="38">
        <v>6391891</v>
      </c>
      <c r="K75" s="38">
        <f t="shared" si="9"/>
        <v>1499700</v>
      </c>
      <c r="L75" s="38">
        <f t="shared" si="13"/>
        <v>21080821</v>
      </c>
      <c r="M75" s="38">
        <f t="shared" si="14"/>
        <v>22580521</v>
      </c>
      <c r="N75" s="38">
        <f>VLOOKUP(C75,X$5:AB638,4,FALSE)</f>
        <v>4667700</v>
      </c>
      <c r="O75" s="38">
        <f t="shared" si="15"/>
        <v>16413121</v>
      </c>
      <c r="P75" s="38">
        <f t="shared" si="16"/>
        <v>36260031</v>
      </c>
      <c r="R75" s="69" t="s">
        <v>1081</v>
      </c>
      <c r="S75" s="181" t="s">
        <v>1804</v>
      </c>
      <c r="T75" s="62">
        <v>3115650</v>
      </c>
      <c r="U75" s="62">
        <v>4171969</v>
      </c>
      <c r="V75" s="62">
        <v>6391891</v>
      </c>
      <c r="X75" s="69" t="s">
        <v>1081</v>
      </c>
      <c r="Y75" s="181" t="s">
        <v>1804</v>
      </c>
      <c r="Z75" s="62">
        <v>1499700</v>
      </c>
      <c r="AA75" s="62">
        <v>4667700</v>
      </c>
      <c r="AB75" s="62">
        <v>16413121</v>
      </c>
    </row>
    <row r="76" spans="1:28" ht="15">
      <c r="A76" s="77">
        <v>72</v>
      </c>
      <c r="B76" s="78" t="s">
        <v>1083</v>
      </c>
      <c r="C76" s="77" t="s">
        <v>1084</v>
      </c>
      <c r="D76" s="77" t="s">
        <v>937</v>
      </c>
      <c r="E76" s="79" t="s">
        <v>1085</v>
      </c>
      <c r="F76" s="87">
        <f t="shared" si="10"/>
        <v>2571815</v>
      </c>
      <c r="G76" s="38">
        <f t="shared" si="11"/>
        <v>3078744</v>
      </c>
      <c r="H76" s="38">
        <f t="shared" si="12"/>
        <v>5650559</v>
      </c>
      <c r="I76" s="38">
        <v>492600</v>
      </c>
      <c r="J76" s="38">
        <v>2586144</v>
      </c>
      <c r="K76" s="38">
        <f t="shared" si="9"/>
        <v>16119320</v>
      </c>
      <c r="L76" s="38">
        <f t="shared" si="13"/>
        <v>5124993</v>
      </c>
      <c r="M76" s="38">
        <f t="shared" si="14"/>
        <v>21244313</v>
      </c>
      <c r="N76" s="38">
        <f>VLOOKUP(C76,X$5:AB639,4,FALSE)</f>
        <v>63677</v>
      </c>
      <c r="O76" s="38">
        <f t="shared" si="15"/>
        <v>5061316</v>
      </c>
      <c r="P76" s="38">
        <f t="shared" si="16"/>
        <v>26894872</v>
      </c>
      <c r="R76" s="69" t="s">
        <v>1084</v>
      </c>
      <c r="S76" s="181" t="s">
        <v>1805</v>
      </c>
      <c r="T76" s="62">
        <v>2571815</v>
      </c>
      <c r="U76" s="62">
        <v>492600</v>
      </c>
      <c r="V76" s="62">
        <v>2586144</v>
      </c>
      <c r="X76" s="69" t="s">
        <v>1084</v>
      </c>
      <c r="Y76" s="181" t="s">
        <v>1805</v>
      </c>
      <c r="Z76" s="62">
        <v>16119320</v>
      </c>
      <c r="AA76" s="62">
        <v>63677</v>
      </c>
      <c r="AB76" s="62">
        <v>5061316</v>
      </c>
    </row>
    <row r="77" spans="1:28" ht="15">
      <c r="A77" s="77">
        <v>73</v>
      </c>
      <c r="B77" s="78" t="s">
        <v>1086</v>
      </c>
      <c r="C77" s="77" t="s">
        <v>1087</v>
      </c>
      <c r="D77" s="77" t="s">
        <v>937</v>
      </c>
      <c r="E77" s="79" t="s">
        <v>1088</v>
      </c>
      <c r="F77" s="87">
        <f t="shared" si="10"/>
        <v>3452800</v>
      </c>
      <c r="G77" s="38">
        <f t="shared" si="11"/>
        <v>7716814</v>
      </c>
      <c r="H77" s="38">
        <f t="shared" si="12"/>
        <v>11169614</v>
      </c>
      <c r="I77" s="38">
        <v>683240</v>
      </c>
      <c r="J77" s="38">
        <v>7033574</v>
      </c>
      <c r="K77" s="38">
        <f t="shared" si="9"/>
        <v>987550</v>
      </c>
      <c r="L77" s="38">
        <f t="shared" si="13"/>
        <v>2456827</v>
      </c>
      <c r="M77" s="38">
        <f t="shared" si="14"/>
        <v>3444377</v>
      </c>
      <c r="N77" s="38">
        <f>VLOOKUP(C77,X$5:AB640,4,FALSE)</f>
        <v>161500</v>
      </c>
      <c r="O77" s="38">
        <f t="shared" si="15"/>
        <v>2295327</v>
      </c>
      <c r="P77" s="38">
        <f t="shared" si="16"/>
        <v>14613991</v>
      </c>
      <c r="R77" s="69" t="s">
        <v>1087</v>
      </c>
      <c r="S77" s="181" t="s">
        <v>1806</v>
      </c>
      <c r="T77" s="62">
        <v>3452800</v>
      </c>
      <c r="U77" s="62">
        <v>683240</v>
      </c>
      <c r="V77" s="62">
        <v>7033574</v>
      </c>
      <c r="X77" s="69" t="s">
        <v>1087</v>
      </c>
      <c r="Y77" s="181" t="s">
        <v>1806</v>
      </c>
      <c r="Z77" s="62">
        <v>987550</v>
      </c>
      <c r="AA77" s="62">
        <v>161500</v>
      </c>
      <c r="AB77" s="62">
        <v>2295327</v>
      </c>
    </row>
    <row r="78" spans="1:28" ht="15">
      <c r="A78" s="77">
        <v>74</v>
      </c>
      <c r="B78" s="78" t="s">
        <v>1089</v>
      </c>
      <c r="C78" s="77" t="s">
        <v>1090</v>
      </c>
      <c r="D78" s="77" t="s">
        <v>937</v>
      </c>
      <c r="E78" s="79" t="s">
        <v>1091</v>
      </c>
      <c r="F78" s="87">
        <f t="shared" si="10"/>
        <v>6220350</v>
      </c>
      <c r="G78" s="38">
        <f t="shared" si="11"/>
        <v>29992735</v>
      </c>
      <c r="H78" s="38">
        <f t="shared" si="12"/>
        <v>36213085</v>
      </c>
      <c r="I78" s="38">
        <v>14139062</v>
      </c>
      <c r="J78" s="38">
        <v>15853673</v>
      </c>
      <c r="K78" s="38">
        <f t="shared" si="9"/>
        <v>559025</v>
      </c>
      <c r="L78" s="38">
        <f t="shared" si="13"/>
        <v>8416879</v>
      </c>
      <c r="M78" s="38">
        <f t="shared" si="14"/>
        <v>8975904</v>
      </c>
      <c r="N78" s="38">
        <f>VLOOKUP(C78,X$5:AB641,4,FALSE)</f>
        <v>0</v>
      </c>
      <c r="O78" s="38">
        <f t="shared" si="15"/>
        <v>8416879</v>
      </c>
      <c r="P78" s="38">
        <f t="shared" si="16"/>
        <v>45188989</v>
      </c>
      <c r="R78" s="69" t="s">
        <v>1090</v>
      </c>
      <c r="S78" s="181" t="s">
        <v>2327</v>
      </c>
      <c r="T78" s="62">
        <v>6220350</v>
      </c>
      <c r="U78" s="62">
        <v>14139062</v>
      </c>
      <c r="V78" s="62">
        <v>15853673</v>
      </c>
      <c r="X78" s="69" t="s">
        <v>1090</v>
      </c>
      <c r="Y78" s="181" t="s">
        <v>2327</v>
      </c>
      <c r="Z78" s="62">
        <v>559025</v>
      </c>
      <c r="AA78" s="60"/>
      <c r="AB78" s="62">
        <v>8416879</v>
      </c>
    </row>
    <row r="79" spans="1:28" ht="15">
      <c r="A79" s="77">
        <v>75</v>
      </c>
      <c r="B79" s="78" t="s">
        <v>1092</v>
      </c>
      <c r="C79" s="77" t="s">
        <v>1093</v>
      </c>
      <c r="D79" s="77" t="s">
        <v>937</v>
      </c>
      <c r="E79" s="79" t="s">
        <v>1094</v>
      </c>
      <c r="F79" s="87">
        <f t="shared" si="10"/>
        <v>404400</v>
      </c>
      <c r="G79" s="38">
        <f t="shared" si="11"/>
        <v>10970685</v>
      </c>
      <c r="H79" s="38">
        <f t="shared" si="12"/>
        <v>11375085</v>
      </c>
      <c r="I79" s="38">
        <v>7394733</v>
      </c>
      <c r="J79" s="38">
        <v>3575952</v>
      </c>
      <c r="K79" s="38">
        <f t="shared" si="9"/>
        <v>0</v>
      </c>
      <c r="L79" s="38">
        <f t="shared" si="13"/>
        <v>1172968</v>
      </c>
      <c r="M79" s="38">
        <f t="shared" si="14"/>
        <v>1172968</v>
      </c>
      <c r="N79" s="38">
        <f>VLOOKUP(C79,X$5:AB642,4,FALSE)</f>
        <v>0</v>
      </c>
      <c r="O79" s="38">
        <f t="shared" si="15"/>
        <v>1172968</v>
      </c>
      <c r="P79" s="38">
        <f t="shared" si="16"/>
        <v>12548053</v>
      </c>
      <c r="R79" s="69" t="s">
        <v>1093</v>
      </c>
      <c r="S79" s="181" t="s">
        <v>1807</v>
      </c>
      <c r="T79" s="62">
        <v>404400</v>
      </c>
      <c r="U79" s="62">
        <v>7394733</v>
      </c>
      <c r="V79" s="62">
        <v>3575952</v>
      </c>
      <c r="X79" s="69" t="s">
        <v>1093</v>
      </c>
      <c r="Y79" s="181" t="s">
        <v>1807</v>
      </c>
      <c r="Z79" s="60"/>
      <c r="AA79" s="60"/>
      <c r="AB79" s="62">
        <v>1172968</v>
      </c>
    </row>
    <row r="80" spans="1:28" ht="15">
      <c r="A80" s="77">
        <v>76</v>
      </c>
      <c r="B80" s="78" t="s">
        <v>1095</v>
      </c>
      <c r="C80" s="77" t="s">
        <v>1096</v>
      </c>
      <c r="D80" s="77" t="s">
        <v>937</v>
      </c>
      <c r="E80" s="79" t="s">
        <v>1097</v>
      </c>
      <c r="F80" s="87">
        <f t="shared" si="10"/>
        <v>15515193</v>
      </c>
      <c r="G80" s="38">
        <f t="shared" si="11"/>
        <v>9472164</v>
      </c>
      <c r="H80" s="38">
        <f t="shared" si="12"/>
        <v>24987357</v>
      </c>
      <c r="I80" s="38">
        <v>1790075</v>
      </c>
      <c r="J80" s="38">
        <v>7682089</v>
      </c>
      <c r="K80" s="38">
        <f t="shared" si="9"/>
        <v>10000</v>
      </c>
      <c r="L80" s="38">
        <f t="shared" si="13"/>
        <v>82650</v>
      </c>
      <c r="M80" s="38">
        <f t="shared" si="14"/>
        <v>92650</v>
      </c>
      <c r="N80" s="38">
        <f>VLOOKUP(C80,X$5:AB643,4,FALSE)</f>
        <v>0</v>
      </c>
      <c r="O80" s="38">
        <f t="shared" si="15"/>
        <v>82650</v>
      </c>
      <c r="P80" s="38">
        <f t="shared" si="16"/>
        <v>25080007</v>
      </c>
      <c r="R80" s="69" t="s">
        <v>1096</v>
      </c>
      <c r="S80" s="181" t="s">
        <v>1808</v>
      </c>
      <c r="T80" s="62">
        <v>15515193</v>
      </c>
      <c r="U80" s="62">
        <v>1790075</v>
      </c>
      <c r="V80" s="62">
        <v>7682089</v>
      </c>
      <c r="X80" s="69" t="s">
        <v>1096</v>
      </c>
      <c r="Y80" s="181" t="s">
        <v>1808</v>
      </c>
      <c r="Z80" s="62">
        <v>10000</v>
      </c>
      <c r="AA80" s="60"/>
      <c r="AB80" s="62">
        <v>82650</v>
      </c>
    </row>
    <row r="81" spans="1:28" ht="15">
      <c r="A81" s="77">
        <v>77</v>
      </c>
      <c r="B81" s="78" t="s">
        <v>1098</v>
      </c>
      <c r="C81" s="77" t="s">
        <v>1099</v>
      </c>
      <c r="D81" s="77" t="s">
        <v>937</v>
      </c>
      <c r="E81" s="79" t="s">
        <v>1100</v>
      </c>
      <c r="F81" s="87">
        <f t="shared" si="10"/>
        <v>495647</v>
      </c>
      <c r="G81" s="38">
        <f t="shared" si="11"/>
        <v>1906620</v>
      </c>
      <c r="H81" s="38">
        <f t="shared" si="12"/>
        <v>2402267</v>
      </c>
      <c r="I81" s="38">
        <v>317650</v>
      </c>
      <c r="J81" s="38">
        <v>1588970</v>
      </c>
      <c r="K81" s="38">
        <f t="shared" si="9"/>
        <v>44080</v>
      </c>
      <c r="L81" s="38">
        <f t="shared" si="13"/>
        <v>2695829</v>
      </c>
      <c r="M81" s="38">
        <f t="shared" si="14"/>
        <v>2739909</v>
      </c>
      <c r="N81" s="38">
        <f>VLOOKUP(C81,X$5:AB644,4,FALSE)</f>
        <v>60900</v>
      </c>
      <c r="O81" s="38">
        <f t="shared" si="15"/>
        <v>2634929</v>
      </c>
      <c r="P81" s="38">
        <f t="shared" si="16"/>
        <v>5142176</v>
      </c>
      <c r="R81" s="69" t="s">
        <v>1099</v>
      </c>
      <c r="S81" s="181" t="s">
        <v>1809</v>
      </c>
      <c r="T81" s="62">
        <v>495647</v>
      </c>
      <c r="U81" s="62">
        <v>317650</v>
      </c>
      <c r="V81" s="62">
        <v>1588970</v>
      </c>
      <c r="X81" s="69" t="s">
        <v>1099</v>
      </c>
      <c r="Y81" s="181" t="s">
        <v>1809</v>
      </c>
      <c r="Z81" s="62">
        <v>44080</v>
      </c>
      <c r="AA81" s="62">
        <v>60900</v>
      </c>
      <c r="AB81" s="62">
        <v>2634929</v>
      </c>
    </row>
    <row r="82" spans="1:28" ht="15">
      <c r="A82" s="77">
        <v>78</v>
      </c>
      <c r="B82" s="78" t="s">
        <v>1101</v>
      </c>
      <c r="C82" s="77" t="s">
        <v>1102</v>
      </c>
      <c r="D82" s="77" t="s">
        <v>937</v>
      </c>
      <c r="E82" s="79" t="s">
        <v>1103</v>
      </c>
      <c r="F82" s="87">
        <f t="shared" si="10"/>
        <v>0</v>
      </c>
      <c r="G82" s="38">
        <f t="shared" si="11"/>
        <v>80590</v>
      </c>
      <c r="H82" s="38">
        <f t="shared" si="12"/>
        <v>80590</v>
      </c>
      <c r="I82" s="38">
        <v>0</v>
      </c>
      <c r="J82" s="38">
        <v>80590</v>
      </c>
      <c r="K82" s="38">
        <f t="shared" si="9"/>
        <v>0</v>
      </c>
      <c r="L82" s="38">
        <f t="shared" si="13"/>
        <v>1390324</v>
      </c>
      <c r="M82" s="38">
        <f t="shared" si="14"/>
        <v>1390324</v>
      </c>
      <c r="N82" s="38">
        <f>VLOOKUP(C82,X$5:AB645,4,FALSE)</f>
        <v>0</v>
      </c>
      <c r="O82" s="38">
        <f t="shared" si="15"/>
        <v>1390324</v>
      </c>
      <c r="P82" s="38">
        <f t="shared" si="16"/>
        <v>1470914</v>
      </c>
      <c r="R82" s="69" t="s">
        <v>1102</v>
      </c>
      <c r="S82" s="181" t="s">
        <v>1810</v>
      </c>
      <c r="T82" s="60"/>
      <c r="U82" s="60"/>
      <c r="V82" s="62">
        <v>80590</v>
      </c>
      <c r="X82" s="69" t="s">
        <v>1102</v>
      </c>
      <c r="Y82" s="181" t="s">
        <v>1810</v>
      </c>
      <c r="Z82" s="60"/>
      <c r="AA82" s="60"/>
      <c r="AB82" s="62">
        <v>1390324</v>
      </c>
    </row>
    <row r="83" spans="1:28" ht="15">
      <c r="A83" s="77">
        <v>79</v>
      </c>
      <c r="B83" s="78" t="s">
        <v>1104</v>
      </c>
      <c r="C83" s="77" t="s">
        <v>1105</v>
      </c>
      <c r="D83" s="77" t="s">
        <v>937</v>
      </c>
      <c r="E83" s="79" t="s">
        <v>1106</v>
      </c>
      <c r="F83" s="87">
        <f t="shared" si="10"/>
        <v>3270497</v>
      </c>
      <c r="G83" s="38">
        <f t="shared" si="11"/>
        <v>10970292</v>
      </c>
      <c r="H83" s="38">
        <f t="shared" si="12"/>
        <v>14240789</v>
      </c>
      <c r="I83" s="38">
        <v>4355060</v>
      </c>
      <c r="J83" s="38">
        <v>6615232</v>
      </c>
      <c r="K83" s="38">
        <f t="shared" si="9"/>
        <v>11691580</v>
      </c>
      <c r="L83" s="38">
        <f t="shared" si="13"/>
        <v>13343213</v>
      </c>
      <c r="M83" s="38">
        <f t="shared" si="14"/>
        <v>25034793</v>
      </c>
      <c r="N83" s="38">
        <f>VLOOKUP(C83,X$5:AB646,4,FALSE)</f>
        <v>282700</v>
      </c>
      <c r="O83" s="38">
        <f t="shared" si="15"/>
        <v>13060513</v>
      </c>
      <c r="P83" s="38">
        <f t="shared" si="16"/>
        <v>39275582</v>
      </c>
      <c r="R83" s="69" t="s">
        <v>1105</v>
      </c>
      <c r="S83" s="181" t="s">
        <v>1811</v>
      </c>
      <c r="T83" s="62">
        <v>3270497</v>
      </c>
      <c r="U83" s="62">
        <v>4355060</v>
      </c>
      <c r="V83" s="62">
        <v>6615232</v>
      </c>
      <c r="X83" s="69" t="s">
        <v>1105</v>
      </c>
      <c r="Y83" s="181" t="s">
        <v>1811</v>
      </c>
      <c r="Z83" s="62">
        <v>11691580</v>
      </c>
      <c r="AA83" s="62">
        <v>282700</v>
      </c>
      <c r="AB83" s="62">
        <v>13060513</v>
      </c>
    </row>
    <row r="84" spans="1:28" ht="15">
      <c r="A84" s="77">
        <v>80</v>
      </c>
      <c r="B84" s="78" t="s">
        <v>1107</v>
      </c>
      <c r="C84" s="77" t="s">
        <v>1108</v>
      </c>
      <c r="D84" s="77" t="s">
        <v>937</v>
      </c>
      <c r="E84" s="79" t="s">
        <v>1109</v>
      </c>
      <c r="F84" s="87">
        <f t="shared" si="10"/>
        <v>961601</v>
      </c>
      <c r="G84" s="38">
        <f t="shared" si="11"/>
        <v>5226306</v>
      </c>
      <c r="H84" s="38">
        <f t="shared" si="12"/>
        <v>6187907</v>
      </c>
      <c r="I84" s="38">
        <v>2272552</v>
      </c>
      <c r="J84" s="38">
        <v>2953754</v>
      </c>
      <c r="K84" s="38">
        <f t="shared" si="9"/>
        <v>0</v>
      </c>
      <c r="L84" s="38">
        <f t="shared" si="13"/>
        <v>8097420</v>
      </c>
      <c r="M84" s="38">
        <f t="shared" si="14"/>
        <v>8097420</v>
      </c>
      <c r="N84" s="38">
        <f>VLOOKUP(C84,X$5:AB647,4,FALSE)</f>
        <v>2974869</v>
      </c>
      <c r="O84" s="38">
        <f t="shared" si="15"/>
        <v>5122551</v>
      </c>
      <c r="P84" s="38">
        <f t="shared" si="16"/>
        <v>14285327</v>
      </c>
      <c r="R84" s="69" t="s">
        <v>1108</v>
      </c>
      <c r="S84" s="181" t="s">
        <v>1812</v>
      </c>
      <c r="T84" s="62">
        <v>961601</v>
      </c>
      <c r="U84" s="62">
        <v>2272552</v>
      </c>
      <c r="V84" s="62">
        <v>2953754</v>
      </c>
      <c r="X84" s="69" t="s">
        <v>1108</v>
      </c>
      <c r="Y84" s="181" t="s">
        <v>1812</v>
      </c>
      <c r="Z84" s="60"/>
      <c r="AA84" s="62">
        <v>2974869</v>
      </c>
      <c r="AB84" s="62">
        <v>5122551</v>
      </c>
    </row>
    <row r="85" spans="1:28" ht="15">
      <c r="A85" s="77">
        <v>81</v>
      </c>
      <c r="B85" s="78" t="s">
        <v>1110</v>
      </c>
      <c r="C85" s="77" t="s">
        <v>1111</v>
      </c>
      <c r="D85" s="77" t="s">
        <v>937</v>
      </c>
      <c r="E85" s="79" t="s">
        <v>1112</v>
      </c>
      <c r="F85" s="87">
        <f t="shared" si="10"/>
        <v>10694300</v>
      </c>
      <c r="G85" s="38">
        <f t="shared" si="11"/>
        <v>4929428</v>
      </c>
      <c r="H85" s="38">
        <f t="shared" si="12"/>
        <v>15623728</v>
      </c>
      <c r="I85" s="38">
        <v>2677950</v>
      </c>
      <c r="J85" s="38">
        <v>2251478</v>
      </c>
      <c r="K85" s="38">
        <f t="shared" si="9"/>
        <v>66000</v>
      </c>
      <c r="L85" s="38">
        <f t="shared" si="13"/>
        <v>1867728</v>
      </c>
      <c r="M85" s="38">
        <f t="shared" si="14"/>
        <v>1933728</v>
      </c>
      <c r="N85" s="38">
        <f>VLOOKUP(C85,X$5:AB648,4,FALSE)</f>
        <v>0</v>
      </c>
      <c r="O85" s="38">
        <f t="shared" si="15"/>
        <v>1867728</v>
      </c>
      <c r="P85" s="38">
        <f t="shared" si="16"/>
        <v>17557456</v>
      </c>
      <c r="R85" s="69" t="s">
        <v>1111</v>
      </c>
      <c r="S85" s="181" t="s">
        <v>1813</v>
      </c>
      <c r="T85" s="62">
        <v>10694300</v>
      </c>
      <c r="U85" s="62">
        <v>2677950</v>
      </c>
      <c r="V85" s="62">
        <v>2251478</v>
      </c>
      <c r="X85" s="69" t="s">
        <v>1111</v>
      </c>
      <c r="Y85" s="181" t="s">
        <v>1813</v>
      </c>
      <c r="Z85" s="62">
        <v>66000</v>
      </c>
      <c r="AA85" s="60"/>
      <c r="AB85" s="62">
        <v>1867728</v>
      </c>
    </row>
    <row r="86" spans="1:28" ht="15">
      <c r="A86" s="77">
        <v>82</v>
      </c>
      <c r="B86" s="78" t="s">
        <v>1113</v>
      </c>
      <c r="C86" s="77" t="s">
        <v>1114</v>
      </c>
      <c r="D86" s="77" t="s">
        <v>937</v>
      </c>
      <c r="E86" s="79" t="s">
        <v>568</v>
      </c>
      <c r="F86" s="87">
        <f t="shared" si="10"/>
        <v>376900</v>
      </c>
      <c r="G86" s="38">
        <f t="shared" si="11"/>
        <v>843833</v>
      </c>
      <c r="H86" s="38">
        <f t="shared" si="12"/>
        <v>1220733</v>
      </c>
      <c r="I86" s="38">
        <v>3100</v>
      </c>
      <c r="J86" s="38">
        <v>840733</v>
      </c>
      <c r="K86" s="38">
        <f t="shared" si="9"/>
        <v>1027400</v>
      </c>
      <c r="L86" s="38">
        <f t="shared" si="13"/>
        <v>2481489</v>
      </c>
      <c r="M86" s="38">
        <f t="shared" si="14"/>
        <v>3508889</v>
      </c>
      <c r="N86" s="38">
        <f>VLOOKUP(C86,X$5:AB649,4,FALSE)</f>
        <v>14960</v>
      </c>
      <c r="O86" s="38">
        <f t="shared" si="15"/>
        <v>2466529</v>
      </c>
      <c r="P86" s="38">
        <f t="shared" si="16"/>
        <v>4729622</v>
      </c>
      <c r="R86" s="69" t="s">
        <v>1114</v>
      </c>
      <c r="S86" s="181" t="s">
        <v>1814</v>
      </c>
      <c r="T86" s="62">
        <v>376900</v>
      </c>
      <c r="U86" s="62">
        <v>3100</v>
      </c>
      <c r="V86" s="62">
        <v>840733</v>
      </c>
      <c r="X86" s="69" t="s">
        <v>1114</v>
      </c>
      <c r="Y86" s="181" t="s">
        <v>1814</v>
      </c>
      <c r="Z86" s="62">
        <v>1027400</v>
      </c>
      <c r="AA86" s="62">
        <v>14960</v>
      </c>
      <c r="AB86" s="62">
        <v>2466529</v>
      </c>
    </row>
    <row r="87" spans="1:28" ht="15">
      <c r="A87" s="77">
        <v>83</v>
      </c>
      <c r="B87" s="78" t="s">
        <v>1115</v>
      </c>
      <c r="C87" s="77" t="s">
        <v>1116</v>
      </c>
      <c r="D87" s="77" t="s">
        <v>937</v>
      </c>
      <c r="E87" s="79" t="s">
        <v>1117</v>
      </c>
      <c r="F87" s="87">
        <f t="shared" si="10"/>
        <v>5729161</v>
      </c>
      <c r="G87" s="38">
        <f t="shared" si="11"/>
        <v>25669465</v>
      </c>
      <c r="H87" s="38">
        <f t="shared" si="12"/>
        <v>31398626</v>
      </c>
      <c r="I87" s="38">
        <v>7891103</v>
      </c>
      <c r="J87" s="38">
        <v>17778362</v>
      </c>
      <c r="K87" s="38">
        <f t="shared" si="9"/>
        <v>163000</v>
      </c>
      <c r="L87" s="38">
        <f t="shared" si="13"/>
        <v>9252874</v>
      </c>
      <c r="M87" s="38">
        <f t="shared" si="14"/>
        <v>9415874</v>
      </c>
      <c r="N87" s="38">
        <f>VLOOKUP(C87,X$5:AB650,4,FALSE)</f>
        <v>1808403</v>
      </c>
      <c r="O87" s="38">
        <f t="shared" si="15"/>
        <v>7444471</v>
      </c>
      <c r="P87" s="38">
        <f t="shared" si="16"/>
        <v>40814500</v>
      </c>
      <c r="R87" s="69" t="s">
        <v>1116</v>
      </c>
      <c r="S87" s="181" t="s">
        <v>1815</v>
      </c>
      <c r="T87" s="62">
        <v>5729161</v>
      </c>
      <c r="U87" s="62">
        <v>7891103</v>
      </c>
      <c r="V87" s="62">
        <v>17778362</v>
      </c>
      <c r="X87" s="69" t="s">
        <v>1116</v>
      </c>
      <c r="Y87" s="181" t="s">
        <v>1815</v>
      </c>
      <c r="Z87" s="62">
        <v>163000</v>
      </c>
      <c r="AA87" s="62">
        <v>1808403</v>
      </c>
      <c r="AB87" s="62">
        <v>7444471</v>
      </c>
    </row>
    <row r="88" spans="1:28" ht="15">
      <c r="A88" s="77">
        <v>84</v>
      </c>
      <c r="B88" s="78" t="s">
        <v>1118</v>
      </c>
      <c r="C88" s="77" t="s">
        <v>1119</v>
      </c>
      <c r="D88" s="77" t="s">
        <v>937</v>
      </c>
      <c r="E88" s="79" t="s">
        <v>1120</v>
      </c>
      <c r="F88" s="87">
        <f t="shared" si="10"/>
        <v>21154995</v>
      </c>
      <c r="G88" s="38">
        <f t="shared" si="11"/>
        <v>17122056</v>
      </c>
      <c r="H88" s="38">
        <f t="shared" si="12"/>
        <v>38277051</v>
      </c>
      <c r="I88" s="38">
        <v>6080275</v>
      </c>
      <c r="J88" s="38">
        <v>11041781</v>
      </c>
      <c r="K88" s="38">
        <f t="shared" si="9"/>
        <v>649250</v>
      </c>
      <c r="L88" s="38">
        <f t="shared" si="13"/>
        <v>4070890</v>
      </c>
      <c r="M88" s="38">
        <f t="shared" si="14"/>
        <v>4720140</v>
      </c>
      <c r="N88" s="38">
        <f>VLOOKUP(C88,X$5:AB651,4,FALSE)</f>
        <v>107900</v>
      </c>
      <c r="O88" s="38">
        <f t="shared" si="15"/>
        <v>3962990</v>
      </c>
      <c r="P88" s="38">
        <f t="shared" si="16"/>
        <v>42997191</v>
      </c>
      <c r="R88" s="69" t="s">
        <v>1119</v>
      </c>
      <c r="S88" s="181" t="s">
        <v>1816</v>
      </c>
      <c r="T88" s="62">
        <v>21154995</v>
      </c>
      <c r="U88" s="62">
        <v>6080275</v>
      </c>
      <c r="V88" s="62">
        <v>11041781</v>
      </c>
      <c r="X88" s="69" t="s">
        <v>1119</v>
      </c>
      <c r="Y88" s="181" t="s">
        <v>1816</v>
      </c>
      <c r="Z88" s="62">
        <v>649250</v>
      </c>
      <c r="AA88" s="62">
        <v>107900</v>
      </c>
      <c r="AB88" s="62">
        <v>3962990</v>
      </c>
    </row>
    <row r="89" spans="1:28" ht="15">
      <c r="A89" s="77">
        <v>85</v>
      </c>
      <c r="B89" s="78" t="s">
        <v>1121</v>
      </c>
      <c r="C89" s="77" t="s">
        <v>1122</v>
      </c>
      <c r="D89" s="77" t="s">
        <v>937</v>
      </c>
      <c r="E89" s="79" t="s">
        <v>1123</v>
      </c>
      <c r="F89" s="87">
        <v>0</v>
      </c>
      <c r="G89" s="38">
        <v>0</v>
      </c>
      <c r="H89" s="38">
        <v>0</v>
      </c>
      <c r="I89" s="38">
        <v>0</v>
      </c>
      <c r="J89" s="38">
        <v>0</v>
      </c>
      <c r="K89" s="38">
        <f t="shared" si="9"/>
        <v>0</v>
      </c>
      <c r="L89" s="38">
        <f t="shared" si="13"/>
        <v>10904883</v>
      </c>
      <c r="M89" s="38">
        <f t="shared" si="14"/>
        <v>10904883</v>
      </c>
      <c r="N89" s="38">
        <f>VLOOKUP(C89,X$5:AB652,4,FALSE)</f>
        <v>0</v>
      </c>
      <c r="O89" s="38">
        <f t="shared" si="15"/>
        <v>10904883</v>
      </c>
      <c r="P89" s="38">
        <f t="shared" si="16"/>
        <v>10904883</v>
      </c>
      <c r="R89" s="69" t="s">
        <v>1125</v>
      </c>
      <c r="S89" s="181" t="s">
        <v>1817</v>
      </c>
      <c r="T89" s="62">
        <v>21372609</v>
      </c>
      <c r="U89" s="62">
        <v>2256801</v>
      </c>
      <c r="V89" s="62">
        <v>5386263</v>
      </c>
      <c r="X89" s="69" t="s">
        <v>1122</v>
      </c>
      <c r="Y89" s="181" t="s">
        <v>2286</v>
      </c>
      <c r="Z89" s="60"/>
      <c r="AA89" s="60"/>
      <c r="AB89" s="62">
        <v>10904883</v>
      </c>
    </row>
    <row r="90" spans="1:28" ht="15">
      <c r="A90" s="77">
        <v>86</v>
      </c>
      <c r="B90" s="78" t="s">
        <v>1124</v>
      </c>
      <c r="C90" s="77" t="s">
        <v>1125</v>
      </c>
      <c r="D90" s="77" t="s">
        <v>937</v>
      </c>
      <c r="E90" s="79" t="s">
        <v>1126</v>
      </c>
      <c r="F90" s="87">
        <f t="shared" si="10"/>
        <v>21372609</v>
      </c>
      <c r="G90" s="38">
        <f t="shared" si="11"/>
        <v>7643064</v>
      </c>
      <c r="H90" s="38">
        <f t="shared" si="12"/>
        <v>29015673</v>
      </c>
      <c r="I90" s="38">
        <v>2256801</v>
      </c>
      <c r="J90" s="38">
        <v>5386263</v>
      </c>
      <c r="K90" s="38">
        <f t="shared" si="9"/>
        <v>2743120</v>
      </c>
      <c r="L90" s="38">
        <f t="shared" si="13"/>
        <v>1583268</v>
      </c>
      <c r="M90" s="38">
        <f t="shared" si="14"/>
        <v>4326388</v>
      </c>
      <c r="N90" s="38">
        <f>VLOOKUP(C90,X$5:AB653,4,FALSE)</f>
        <v>0</v>
      </c>
      <c r="O90" s="38">
        <f t="shared" si="15"/>
        <v>1583268</v>
      </c>
      <c r="P90" s="38">
        <f t="shared" si="16"/>
        <v>33342061</v>
      </c>
      <c r="R90" s="69" t="s">
        <v>1128</v>
      </c>
      <c r="S90" s="181" t="s">
        <v>1818</v>
      </c>
      <c r="T90" s="62">
        <v>1187830</v>
      </c>
      <c r="U90" s="62">
        <v>1944800</v>
      </c>
      <c r="V90" s="62">
        <v>4608230</v>
      </c>
      <c r="X90" s="69" t="s">
        <v>1125</v>
      </c>
      <c r="Y90" s="181" t="s">
        <v>1817</v>
      </c>
      <c r="Z90" s="62">
        <v>2743120</v>
      </c>
      <c r="AA90" s="60"/>
      <c r="AB90" s="62">
        <v>1583268</v>
      </c>
    </row>
    <row r="91" spans="1:28" ht="15">
      <c r="A91" s="77">
        <v>87</v>
      </c>
      <c r="B91" s="78" t="s">
        <v>1127</v>
      </c>
      <c r="C91" s="77" t="s">
        <v>1128</v>
      </c>
      <c r="D91" s="77" t="s">
        <v>937</v>
      </c>
      <c r="E91" s="79" t="s">
        <v>1129</v>
      </c>
      <c r="F91" s="87">
        <f t="shared" si="10"/>
        <v>1187830</v>
      </c>
      <c r="G91" s="38">
        <f t="shared" si="11"/>
        <v>6553030</v>
      </c>
      <c r="H91" s="38">
        <f t="shared" si="12"/>
        <v>7740860</v>
      </c>
      <c r="I91" s="38">
        <v>1944800</v>
      </c>
      <c r="J91" s="38">
        <v>4608230</v>
      </c>
      <c r="K91" s="38">
        <f t="shared" si="9"/>
        <v>0</v>
      </c>
      <c r="L91" s="38">
        <f t="shared" si="13"/>
        <v>795882</v>
      </c>
      <c r="M91" s="38">
        <f t="shared" si="14"/>
        <v>795882</v>
      </c>
      <c r="N91" s="38">
        <f>VLOOKUP(C91,X$5:AB654,4,FALSE)</f>
        <v>0</v>
      </c>
      <c r="O91" s="38">
        <f t="shared" si="15"/>
        <v>795882</v>
      </c>
      <c r="P91" s="38">
        <f t="shared" si="16"/>
        <v>8536742</v>
      </c>
      <c r="R91" s="69" t="s">
        <v>1131</v>
      </c>
      <c r="S91" s="181" t="s">
        <v>1819</v>
      </c>
      <c r="T91" s="62">
        <v>232000</v>
      </c>
      <c r="U91" s="62">
        <v>581500</v>
      </c>
      <c r="V91" s="62">
        <v>1509792</v>
      </c>
      <c r="X91" s="69" t="s">
        <v>1128</v>
      </c>
      <c r="Y91" s="181" t="s">
        <v>1818</v>
      </c>
      <c r="Z91" s="60"/>
      <c r="AA91" s="60"/>
      <c r="AB91" s="62">
        <v>795882</v>
      </c>
    </row>
    <row r="92" spans="1:28" ht="15">
      <c r="A92" s="77">
        <v>88</v>
      </c>
      <c r="B92" s="78" t="s">
        <v>1130</v>
      </c>
      <c r="C92" s="77" t="s">
        <v>1131</v>
      </c>
      <c r="D92" s="77" t="s">
        <v>937</v>
      </c>
      <c r="E92" s="79" t="s">
        <v>1132</v>
      </c>
      <c r="F92" s="87">
        <f t="shared" si="10"/>
        <v>232000</v>
      </c>
      <c r="G92" s="38">
        <f t="shared" si="11"/>
        <v>2091292</v>
      </c>
      <c r="H92" s="38">
        <f t="shared" si="12"/>
        <v>2323292</v>
      </c>
      <c r="I92" s="38">
        <v>581500</v>
      </c>
      <c r="J92" s="38">
        <v>1509792</v>
      </c>
      <c r="K92" s="38">
        <f t="shared" si="9"/>
        <v>400000</v>
      </c>
      <c r="L92" s="38">
        <f t="shared" si="13"/>
        <v>1202339</v>
      </c>
      <c r="M92" s="38">
        <f t="shared" si="14"/>
        <v>1602339</v>
      </c>
      <c r="N92" s="38">
        <f>VLOOKUP(C92,X$5:AB655,4,FALSE)</f>
        <v>0</v>
      </c>
      <c r="O92" s="38">
        <f t="shared" si="15"/>
        <v>1202339</v>
      </c>
      <c r="P92" s="38">
        <f t="shared" si="16"/>
        <v>3925631</v>
      </c>
      <c r="R92" s="69" t="s">
        <v>1134</v>
      </c>
      <c r="S92" s="181" t="s">
        <v>1820</v>
      </c>
      <c r="T92" s="62">
        <v>578800</v>
      </c>
      <c r="U92" s="62">
        <v>4991905</v>
      </c>
      <c r="V92" s="62">
        <v>4276239</v>
      </c>
      <c r="X92" s="69" t="s">
        <v>1131</v>
      </c>
      <c r="Y92" s="181" t="s">
        <v>1819</v>
      </c>
      <c r="Z92" s="62">
        <v>400000</v>
      </c>
      <c r="AA92" s="60"/>
      <c r="AB92" s="62">
        <v>1202339</v>
      </c>
    </row>
    <row r="93" spans="1:28" ht="15">
      <c r="A93" s="77">
        <v>89</v>
      </c>
      <c r="B93" s="78" t="s">
        <v>1133</v>
      </c>
      <c r="C93" s="77" t="s">
        <v>1134</v>
      </c>
      <c r="D93" s="77" t="s">
        <v>937</v>
      </c>
      <c r="E93" s="79" t="s">
        <v>1135</v>
      </c>
      <c r="F93" s="87">
        <f t="shared" si="10"/>
        <v>578800</v>
      </c>
      <c r="G93" s="38">
        <f t="shared" si="11"/>
        <v>9268144</v>
      </c>
      <c r="H93" s="38">
        <f t="shared" si="12"/>
        <v>9846944</v>
      </c>
      <c r="I93" s="38">
        <v>4991905</v>
      </c>
      <c r="J93" s="38">
        <v>4276239</v>
      </c>
      <c r="K93" s="38">
        <f t="shared" si="9"/>
        <v>5245183</v>
      </c>
      <c r="L93" s="38">
        <f t="shared" si="13"/>
        <v>1194674</v>
      </c>
      <c r="M93" s="38">
        <f t="shared" si="14"/>
        <v>6439857</v>
      </c>
      <c r="N93" s="38">
        <f>VLOOKUP(C93,X$5:AB656,4,FALSE)</f>
        <v>0</v>
      </c>
      <c r="O93" s="38">
        <f t="shared" si="15"/>
        <v>1194674</v>
      </c>
      <c r="P93" s="38">
        <f t="shared" si="16"/>
        <v>16286801</v>
      </c>
      <c r="R93" s="69" t="s">
        <v>1137</v>
      </c>
      <c r="S93" s="181" t="s">
        <v>1821</v>
      </c>
      <c r="T93" s="62">
        <v>1183800</v>
      </c>
      <c r="U93" s="62">
        <v>3020548</v>
      </c>
      <c r="V93" s="62">
        <v>4248955</v>
      </c>
      <c r="X93" s="69" t="s">
        <v>1134</v>
      </c>
      <c r="Y93" s="181" t="s">
        <v>1820</v>
      </c>
      <c r="Z93" s="62">
        <v>5245183</v>
      </c>
      <c r="AA93" s="60"/>
      <c r="AB93" s="62">
        <v>1194674</v>
      </c>
    </row>
    <row r="94" spans="1:28" ht="15">
      <c r="A94" s="77">
        <v>90</v>
      </c>
      <c r="B94" s="78" t="s">
        <v>1136</v>
      </c>
      <c r="C94" s="77" t="s">
        <v>1137</v>
      </c>
      <c r="D94" s="77" t="s">
        <v>937</v>
      </c>
      <c r="E94" s="79" t="s">
        <v>1138</v>
      </c>
      <c r="F94" s="87">
        <f t="shared" si="10"/>
        <v>1183800</v>
      </c>
      <c r="G94" s="38">
        <f t="shared" si="11"/>
        <v>7269503</v>
      </c>
      <c r="H94" s="38">
        <f t="shared" si="12"/>
        <v>8453303</v>
      </c>
      <c r="I94" s="38">
        <v>3020548</v>
      </c>
      <c r="J94" s="38">
        <v>4248955</v>
      </c>
      <c r="K94" s="38">
        <f t="shared" si="9"/>
        <v>0</v>
      </c>
      <c r="L94" s="38">
        <f t="shared" si="13"/>
        <v>3914836</v>
      </c>
      <c r="M94" s="38">
        <f t="shared" si="14"/>
        <v>3914836</v>
      </c>
      <c r="N94" s="38">
        <f>VLOOKUP(C94,X$5:AB657,4,FALSE)</f>
        <v>787771</v>
      </c>
      <c r="O94" s="38">
        <f t="shared" si="15"/>
        <v>3127065</v>
      </c>
      <c r="P94" s="38">
        <f t="shared" si="16"/>
        <v>12368139</v>
      </c>
      <c r="R94" s="69" t="s">
        <v>1140</v>
      </c>
      <c r="S94" s="181" t="s">
        <v>1822</v>
      </c>
      <c r="T94" s="62">
        <v>1983900</v>
      </c>
      <c r="U94" s="62">
        <v>3023312</v>
      </c>
      <c r="V94" s="62">
        <v>7684035</v>
      </c>
      <c r="X94" s="69" t="s">
        <v>1137</v>
      </c>
      <c r="Y94" s="181" t="s">
        <v>1821</v>
      </c>
      <c r="Z94" s="60"/>
      <c r="AA94" s="62">
        <v>787771</v>
      </c>
      <c r="AB94" s="62">
        <v>3127065</v>
      </c>
    </row>
    <row r="95" spans="1:28" ht="15">
      <c r="A95" s="77">
        <v>91</v>
      </c>
      <c r="B95" s="78" t="s">
        <v>1139</v>
      </c>
      <c r="C95" s="77" t="s">
        <v>1140</v>
      </c>
      <c r="D95" s="77" t="s">
        <v>937</v>
      </c>
      <c r="E95" s="79" t="s">
        <v>1141</v>
      </c>
      <c r="F95" s="87">
        <f t="shared" si="10"/>
        <v>1983900</v>
      </c>
      <c r="G95" s="38">
        <f t="shared" si="11"/>
        <v>10707347</v>
      </c>
      <c r="H95" s="38">
        <f t="shared" si="12"/>
        <v>12691247</v>
      </c>
      <c r="I95" s="38">
        <v>3023312</v>
      </c>
      <c r="J95" s="38">
        <v>7684035</v>
      </c>
      <c r="K95" s="38">
        <f t="shared" si="9"/>
        <v>1449500</v>
      </c>
      <c r="L95" s="38">
        <f t="shared" si="13"/>
        <v>8811965</v>
      </c>
      <c r="M95" s="38">
        <f t="shared" si="14"/>
        <v>10261465</v>
      </c>
      <c r="N95" s="38">
        <f>VLOOKUP(C95,X$5:AB658,4,FALSE)</f>
        <v>0</v>
      </c>
      <c r="O95" s="38">
        <f t="shared" si="15"/>
        <v>8811965</v>
      </c>
      <c r="P95" s="38">
        <f t="shared" si="16"/>
        <v>22952712</v>
      </c>
      <c r="R95" s="69" t="s">
        <v>1143</v>
      </c>
      <c r="S95" s="181" t="s">
        <v>1823</v>
      </c>
      <c r="T95" s="62">
        <v>63052830</v>
      </c>
      <c r="U95" s="60"/>
      <c r="V95" s="62">
        <v>188186</v>
      </c>
      <c r="X95" s="69" t="s">
        <v>1140</v>
      </c>
      <c r="Y95" s="181" t="s">
        <v>1822</v>
      </c>
      <c r="Z95" s="62">
        <v>1449500</v>
      </c>
      <c r="AA95" s="60"/>
      <c r="AB95" s="62">
        <v>8811965</v>
      </c>
    </row>
    <row r="96" spans="1:28" ht="15">
      <c r="A96" s="77">
        <v>92</v>
      </c>
      <c r="B96" s="78" t="s">
        <v>1142</v>
      </c>
      <c r="C96" s="77" t="s">
        <v>1143</v>
      </c>
      <c r="D96" s="77" t="s">
        <v>937</v>
      </c>
      <c r="E96" s="79" t="s">
        <v>1144</v>
      </c>
      <c r="F96" s="87">
        <f t="shared" si="10"/>
        <v>63052830</v>
      </c>
      <c r="G96" s="38">
        <f t="shared" si="11"/>
        <v>188186</v>
      </c>
      <c r="H96" s="38">
        <f t="shared" si="12"/>
        <v>63241016</v>
      </c>
      <c r="I96" s="38">
        <v>0</v>
      </c>
      <c r="J96" s="38">
        <v>188186</v>
      </c>
      <c r="K96" s="38">
        <f t="shared" si="9"/>
        <v>8282341</v>
      </c>
      <c r="L96" s="38">
        <f t="shared" si="13"/>
        <v>6301525</v>
      </c>
      <c r="M96" s="38">
        <f t="shared" si="14"/>
        <v>14583866</v>
      </c>
      <c r="N96" s="38">
        <f>VLOOKUP(C96,X$5:AB659,4,FALSE)</f>
        <v>580801</v>
      </c>
      <c r="O96" s="38">
        <f t="shared" si="15"/>
        <v>5720724</v>
      </c>
      <c r="P96" s="38">
        <f t="shared" si="16"/>
        <v>77824882</v>
      </c>
      <c r="R96" s="69" t="s">
        <v>1146</v>
      </c>
      <c r="S96" s="181" t="s">
        <v>1824</v>
      </c>
      <c r="T96" s="62">
        <v>6649193</v>
      </c>
      <c r="U96" s="62">
        <v>11939057</v>
      </c>
      <c r="V96" s="62">
        <v>11726030</v>
      </c>
      <c r="X96" s="69" t="s">
        <v>1143</v>
      </c>
      <c r="Y96" s="181" t="s">
        <v>1823</v>
      </c>
      <c r="Z96" s="62">
        <v>8282341</v>
      </c>
      <c r="AA96" s="62">
        <v>580801</v>
      </c>
      <c r="AB96" s="62">
        <v>5720724</v>
      </c>
    </row>
    <row r="97" spans="1:28" ht="15">
      <c r="A97" s="77">
        <v>93</v>
      </c>
      <c r="B97" s="78" t="s">
        <v>1145</v>
      </c>
      <c r="C97" s="77" t="s">
        <v>1146</v>
      </c>
      <c r="D97" s="77" t="s">
        <v>937</v>
      </c>
      <c r="E97" s="79" t="s">
        <v>1147</v>
      </c>
      <c r="F97" s="87">
        <f t="shared" si="10"/>
        <v>6649193</v>
      </c>
      <c r="G97" s="38">
        <f t="shared" si="11"/>
        <v>23665087</v>
      </c>
      <c r="H97" s="38">
        <f t="shared" si="12"/>
        <v>30314280</v>
      </c>
      <c r="I97" s="38">
        <v>11939057</v>
      </c>
      <c r="J97" s="38">
        <v>11726030</v>
      </c>
      <c r="K97" s="38">
        <f t="shared" si="9"/>
        <v>730021</v>
      </c>
      <c r="L97" s="38">
        <f t="shared" si="13"/>
        <v>7088157</v>
      </c>
      <c r="M97" s="38">
        <f t="shared" si="14"/>
        <v>7818178</v>
      </c>
      <c r="N97" s="38">
        <f>VLOOKUP(C97,X$5:AB660,4,FALSE)</f>
        <v>258200</v>
      </c>
      <c r="O97" s="38">
        <f t="shared" si="15"/>
        <v>6829957</v>
      </c>
      <c r="P97" s="38">
        <f t="shared" si="16"/>
        <v>38132458</v>
      </c>
      <c r="R97" s="69" t="s">
        <v>1150</v>
      </c>
      <c r="S97" s="181" t="s">
        <v>1825</v>
      </c>
      <c r="T97" s="62">
        <v>5000</v>
      </c>
      <c r="U97" s="62">
        <v>145000</v>
      </c>
      <c r="V97" s="62">
        <v>531858</v>
      </c>
      <c r="X97" s="69" t="s">
        <v>1146</v>
      </c>
      <c r="Y97" s="181" t="s">
        <v>1824</v>
      </c>
      <c r="Z97" s="62">
        <v>730021</v>
      </c>
      <c r="AA97" s="62">
        <v>258200</v>
      </c>
      <c r="AB97" s="62">
        <v>6829957</v>
      </c>
    </row>
    <row r="98" spans="1:28" ht="15">
      <c r="A98" s="77">
        <v>94</v>
      </c>
      <c r="B98" s="78" t="s">
        <v>1149</v>
      </c>
      <c r="C98" s="77" t="s">
        <v>1150</v>
      </c>
      <c r="D98" s="77" t="s">
        <v>1148</v>
      </c>
      <c r="E98" s="79" t="s">
        <v>1151</v>
      </c>
      <c r="F98" s="87">
        <f t="shared" si="10"/>
        <v>5000</v>
      </c>
      <c r="G98" s="38">
        <f t="shared" si="11"/>
        <v>676858</v>
      </c>
      <c r="H98" s="38">
        <f t="shared" si="12"/>
        <v>681858</v>
      </c>
      <c r="I98" s="38">
        <v>145000</v>
      </c>
      <c r="J98" s="38">
        <v>531858</v>
      </c>
      <c r="K98" s="38">
        <f t="shared" si="9"/>
        <v>165000</v>
      </c>
      <c r="L98" s="38">
        <f t="shared" si="13"/>
        <v>22000</v>
      </c>
      <c r="M98" s="38">
        <f t="shared" si="14"/>
        <v>187000</v>
      </c>
      <c r="N98" s="38">
        <f>VLOOKUP(C98,X$5:AB661,4,FALSE)</f>
        <v>0</v>
      </c>
      <c r="O98" s="38">
        <f t="shared" si="15"/>
        <v>22000</v>
      </c>
      <c r="P98" s="38">
        <f t="shared" si="16"/>
        <v>868858</v>
      </c>
      <c r="R98" s="69" t="s">
        <v>1153</v>
      </c>
      <c r="S98" s="181" t="s">
        <v>1826</v>
      </c>
      <c r="T98" s="60"/>
      <c r="U98" s="60"/>
      <c r="V98" s="62">
        <v>376340</v>
      </c>
      <c r="X98" s="69" t="s">
        <v>1150</v>
      </c>
      <c r="Y98" s="181" t="s">
        <v>1825</v>
      </c>
      <c r="Z98" s="62">
        <v>165000</v>
      </c>
      <c r="AA98" s="60"/>
      <c r="AB98" s="62">
        <v>22000</v>
      </c>
    </row>
    <row r="99" spans="1:28" ht="15">
      <c r="A99" s="77">
        <v>95</v>
      </c>
      <c r="B99" s="78" t="s">
        <v>1152</v>
      </c>
      <c r="C99" s="77" t="s">
        <v>1153</v>
      </c>
      <c r="D99" s="77" t="s">
        <v>1148</v>
      </c>
      <c r="E99" s="79" t="s">
        <v>1154</v>
      </c>
      <c r="F99" s="87">
        <f t="shared" si="10"/>
        <v>0</v>
      </c>
      <c r="G99" s="38">
        <f t="shared" si="11"/>
        <v>376340</v>
      </c>
      <c r="H99" s="38">
        <f t="shared" si="12"/>
        <v>376340</v>
      </c>
      <c r="I99" s="38">
        <v>0</v>
      </c>
      <c r="J99" s="38">
        <v>376340</v>
      </c>
      <c r="K99" s="38">
        <f t="shared" si="9"/>
        <v>0</v>
      </c>
      <c r="L99" s="38">
        <f t="shared" si="13"/>
        <v>156900</v>
      </c>
      <c r="M99" s="38">
        <f t="shared" si="14"/>
        <v>156900</v>
      </c>
      <c r="N99" s="38">
        <f>VLOOKUP(C99,X$5:AB662,4,FALSE)</f>
        <v>0</v>
      </c>
      <c r="O99" s="38">
        <f t="shared" si="15"/>
        <v>156900</v>
      </c>
      <c r="P99" s="38">
        <f t="shared" si="16"/>
        <v>533240</v>
      </c>
      <c r="R99" s="69" t="s">
        <v>1156</v>
      </c>
      <c r="S99" s="181" t="s">
        <v>1827</v>
      </c>
      <c r="T99" s="62">
        <v>117500</v>
      </c>
      <c r="U99" s="62">
        <v>396800</v>
      </c>
      <c r="V99" s="62">
        <v>1262120</v>
      </c>
      <c r="X99" s="69" t="s">
        <v>1153</v>
      </c>
      <c r="Y99" s="181" t="s">
        <v>1826</v>
      </c>
      <c r="Z99" s="60"/>
      <c r="AA99" s="60"/>
      <c r="AB99" s="62">
        <v>156900</v>
      </c>
    </row>
    <row r="100" spans="1:28" ht="15">
      <c r="A100" s="77">
        <v>96</v>
      </c>
      <c r="B100" s="78" t="s">
        <v>1155</v>
      </c>
      <c r="C100" s="77" t="s">
        <v>1156</v>
      </c>
      <c r="D100" s="77" t="s">
        <v>1148</v>
      </c>
      <c r="E100" s="79" t="s">
        <v>1157</v>
      </c>
      <c r="F100" s="87">
        <f t="shared" si="10"/>
        <v>117500</v>
      </c>
      <c r="G100" s="38">
        <f t="shared" si="11"/>
        <v>1658920</v>
      </c>
      <c r="H100" s="38">
        <f t="shared" si="12"/>
        <v>1776420</v>
      </c>
      <c r="I100" s="38">
        <v>396800</v>
      </c>
      <c r="J100" s="38">
        <v>1262120</v>
      </c>
      <c r="K100" s="38">
        <f t="shared" si="9"/>
        <v>127100</v>
      </c>
      <c r="L100" s="38">
        <f t="shared" si="13"/>
        <v>296677</v>
      </c>
      <c r="M100" s="38">
        <f t="shared" si="14"/>
        <v>423777</v>
      </c>
      <c r="N100" s="38">
        <f>VLOOKUP(C100,X$5:AB663,4,FALSE)</f>
        <v>4000</v>
      </c>
      <c r="O100" s="38">
        <f t="shared" si="15"/>
        <v>292677</v>
      </c>
      <c r="P100" s="38">
        <f t="shared" si="16"/>
        <v>2200197</v>
      </c>
      <c r="R100" s="69" t="s">
        <v>1159</v>
      </c>
      <c r="S100" s="181" t="s">
        <v>1828</v>
      </c>
      <c r="T100" s="62">
        <v>13723735</v>
      </c>
      <c r="U100" s="62">
        <v>690400</v>
      </c>
      <c r="V100" s="62">
        <v>5058730</v>
      </c>
      <c r="X100" s="69" t="s">
        <v>1156</v>
      </c>
      <c r="Y100" s="181" t="s">
        <v>1827</v>
      </c>
      <c r="Z100" s="62">
        <v>127100</v>
      </c>
      <c r="AA100" s="62">
        <v>4000</v>
      </c>
      <c r="AB100" s="62">
        <v>292677</v>
      </c>
    </row>
    <row r="101" spans="1:28" ht="15">
      <c r="A101" s="77">
        <v>97</v>
      </c>
      <c r="B101" s="78" t="s">
        <v>1158</v>
      </c>
      <c r="C101" s="77" t="s">
        <v>1159</v>
      </c>
      <c r="D101" s="77" t="s">
        <v>1148</v>
      </c>
      <c r="E101" s="79" t="s">
        <v>1160</v>
      </c>
      <c r="F101" s="87">
        <f t="shared" si="10"/>
        <v>13723735</v>
      </c>
      <c r="G101" s="38">
        <f t="shared" si="11"/>
        <v>5749130</v>
      </c>
      <c r="H101" s="38">
        <f t="shared" si="12"/>
        <v>19472865</v>
      </c>
      <c r="I101" s="38">
        <v>690400</v>
      </c>
      <c r="J101" s="38">
        <v>5058730</v>
      </c>
      <c r="K101" s="38">
        <f aca="true" t="shared" si="17" ref="K101:K132">VLOOKUP(C101,X$5:AD$568,3,FALSE)</f>
        <v>2229758</v>
      </c>
      <c r="L101" s="38">
        <f t="shared" si="13"/>
        <v>24600159</v>
      </c>
      <c r="M101" s="38">
        <f t="shared" si="14"/>
        <v>26829917</v>
      </c>
      <c r="N101" s="38">
        <f>VLOOKUP(C101,X$5:AB664,4,FALSE)</f>
        <v>0</v>
      </c>
      <c r="O101" s="38">
        <f t="shared" si="15"/>
        <v>24600159</v>
      </c>
      <c r="P101" s="38">
        <f t="shared" si="16"/>
        <v>46302782</v>
      </c>
      <c r="R101" s="69" t="s">
        <v>1162</v>
      </c>
      <c r="S101" s="181" t="s">
        <v>1829</v>
      </c>
      <c r="T101" s="60"/>
      <c r="U101" s="60"/>
      <c r="V101" s="62">
        <v>4976683</v>
      </c>
      <c r="X101" s="69" t="s">
        <v>1159</v>
      </c>
      <c r="Y101" s="181" t="s">
        <v>1828</v>
      </c>
      <c r="Z101" s="62">
        <v>2229758</v>
      </c>
      <c r="AA101" s="60"/>
      <c r="AB101" s="62">
        <v>24600159</v>
      </c>
    </row>
    <row r="102" spans="1:28" ht="15">
      <c r="A102" s="77">
        <v>98</v>
      </c>
      <c r="B102" s="78" t="s">
        <v>1161</v>
      </c>
      <c r="C102" s="77" t="s">
        <v>1162</v>
      </c>
      <c r="D102" s="77" t="s">
        <v>1148</v>
      </c>
      <c r="E102" s="79" t="s">
        <v>1163</v>
      </c>
      <c r="F102" s="87">
        <f t="shared" si="10"/>
        <v>0</v>
      </c>
      <c r="G102" s="38">
        <f t="shared" si="11"/>
        <v>4976683</v>
      </c>
      <c r="H102" s="38">
        <f t="shared" si="12"/>
        <v>4976683</v>
      </c>
      <c r="I102" s="38">
        <v>0</v>
      </c>
      <c r="J102" s="38">
        <v>4976683</v>
      </c>
      <c r="K102" s="38">
        <f t="shared" si="17"/>
        <v>0</v>
      </c>
      <c r="L102" s="38">
        <f t="shared" si="13"/>
        <v>958507</v>
      </c>
      <c r="M102" s="38">
        <f t="shared" si="14"/>
        <v>958507</v>
      </c>
      <c r="N102" s="38">
        <f>VLOOKUP(C102,X$5:AB665,4,FALSE)</f>
        <v>0</v>
      </c>
      <c r="O102" s="38">
        <f t="shared" si="15"/>
        <v>958507</v>
      </c>
      <c r="P102" s="38">
        <f t="shared" si="16"/>
        <v>5935190</v>
      </c>
      <c r="R102" s="69" t="s">
        <v>1165</v>
      </c>
      <c r="S102" s="181" t="s">
        <v>1830</v>
      </c>
      <c r="T102" s="62">
        <v>10485553</v>
      </c>
      <c r="U102" s="62">
        <v>1022658</v>
      </c>
      <c r="V102" s="62">
        <v>5449503</v>
      </c>
      <c r="X102" s="69" t="s">
        <v>1162</v>
      </c>
      <c r="Y102" s="181" t="s">
        <v>1829</v>
      </c>
      <c r="Z102" s="60"/>
      <c r="AA102" s="60"/>
      <c r="AB102" s="62">
        <v>958507</v>
      </c>
    </row>
    <row r="103" spans="1:28" ht="15">
      <c r="A103" s="77">
        <v>99</v>
      </c>
      <c r="B103" s="78" t="s">
        <v>1164</v>
      </c>
      <c r="C103" s="77" t="s">
        <v>1165</v>
      </c>
      <c r="D103" s="77" t="s">
        <v>1148</v>
      </c>
      <c r="E103" s="79" t="s">
        <v>1166</v>
      </c>
      <c r="F103" s="87">
        <f t="shared" si="10"/>
        <v>10485553</v>
      </c>
      <c r="G103" s="38">
        <f t="shared" si="11"/>
        <v>6472161</v>
      </c>
      <c r="H103" s="38">
        <f t="shared" si="12"/>
        <v>16957714</v>
      </c>
      <c r="I103" s="38">
        <v>1022658</v>
      </c>
      <c r="J103" s="38">
        <v>5449503</v>
      </c>
      <c r="K103" s="38">
        <f t="shared" si="17"/>
        <v>29614167</v>
      </c>
      <c r="L103" s="38">
        <f t="shared" si="13"/>
        <v>7718501</v>
      </c>
      <c r="M103" s="38">
        <f t="shared" si="14"/>
        <v>37332668</v>
      </c>
      <c r="N103" s="38">
        <f>VLOOKUP(C103,X$5:AB666,4,FALSE)</f>
        <v>0</v>
      </c>
      <c r="O103" s="38">
        <f t="shared" si="15"/>
        <v>7718501</v>
      </c>
      <c r="P103" s="38">
        <f t="shared" si="16"/>
        <v>54290382</v>
      </c>
      <c r="R103" s="69" t="s">
        <v>1168</v>
      </c>
      <c r="S103" s="181" t="s">
        <v>1831</v>
      </c>
      <c r="T103" s="62">
        <v>231200</v>
      </c>
      <c r="U103" s="62">
        <v>558900</v>
      </c>
      <c r="V103" s="62">
        <v>3700888</v>
      </c>
      <c r="X103" s="69" t="s">
        <v>1165</v>
      </c>
      <c r="Y103" s="181" t="s">
        <v>1830</v>
      </c>
      <c r="Z103" s="62">
        <v>29614167</v>
      </c>
      <c r="AA103" s="60"/>
      <c r="AB103" s="62">
        <v>7718501</v>
      </c>
    </row>
    <row r="104" spans="1:28" ht="15">
      <c r="A104" s="77">
        <v>100</v>
      </c>
      <c r="B104" s="78" t="s">
        <v>1167</v>
      </c>
      <c r="C104" s="77" t="s">
        <v>1168</v>
      </c>
      <c r="D104" s="77" t="s">
        <v>1148</v>
      </c>
      <c r="E104" s="79" t="s">
        <v>1169</v>
      </c>
      <c r="F104" s="87">
        <f t="shared" si="10"/>
        <v>231200</v>
      </c>
      <c r="G104" s="38">
        <f t="shared" si="11"/>
        <v>4259788</v>
      </c>
      <c r="H104" s="38">
        <f t="shared" si="12"/>
        <v>4490988</v>
      </c>
      <c r="I104" s="38">
        <v>558900</v>
      </c>
      <c r="J104" s="38">
        <v>3700888</v>
      </c>
      <c r="K104" s="38">
        <f t="shared" si="17"/>
        <v>284693</v>
      </c>
      <c r="L104" s="38">
        <f t="shared" si="13"/>
        <v>1459481</v>
      </c>
      <c r="M104" s="38">
        <f t="shared" si="14"/>
        <v>1744174</v>
      </c>
      <c r="N104" s="38">
        <f>VLOOKUP(C104,X$5:AB667,4,FALSE)</f>
        <v>106800</v>
      </c>
      <c r="O104" s="38">
        <f t="shared" si="15"/>
        <v>1352681</v>
      </c>
      <c r="P104" s="38">
        <f t="shared" si="16"/>
        <v>6235162</v>
      </c>
      <c r="R104" s="69" t="s">
        <v>1171</v>
      </c>
      <c r="S104" s="181" t="s">
        <v>1832</v>
      </c>
      <c r="T104" s="62">
        <v>6238550</v>
      </c>
      <c r="U104" s="62">
        <v>814895</v>
      </c>
      <c r="V104" s="62">
        <v>7067644</v>
      </c>
      <c r="X104" s="69" t="s">
        <v>1168</v>
      </c>
      <c r="Y104" s="181" t="s">
        <v>1831</v>
      </c>
      <c r="Z104" s="62">
        <v>284693</v>
      </c>
      <c r="AA104" s="62">
        <v>106800</v>
      </c>
      <c r="AB104" s="62">
        <v>1352681</v>
      </c>
    </row>
    <row r="105" spans="1:28" ht="15">
      <c r="A105" s="77">
        <v>101</v>
      </c>
      <c r="B105" s="78" t="s">
        <v>1170</v>
      </c>
      <c r="C105" s="77" t="s">
        <v>1171</v>
      </c>
      <c r="D105" s="77" t="s">
        <v>1148</v>
      </c>
      <c r="E105" s="79" t="s">
        <v>1172</v>
      </c>
      <c r="F105" s="87">
        <f t="shared" si="10"/>
        <v>6238550</v>
      </c>
      <c r="G105" s="38">
        <f t="shared" si="11"/>
        <v>7882539</v>
      </c>
      <c r="H105" s="38">
        <f t="shared" si="12"/>
        <v>14121089</v>
      </c>
      <c r="I105" s="38">
        <v>814895</v>
      </c>
      <c r="J105" s="38">
        <v>7067644</v>
      </c>
      <c r="K105" s="38">
        <f t="shared" si="17"/>
        <v>18069916</v>
      </c>
      <c r="L105" s="38">
        <f t="shared" si="13"/>
        <v>8348588</v>
      </c>
      <c r="M105" s="38">
        <f t="shared" si="14"/>
        <v>26418504</v>
      </c>
      <c r="N105" s="38">
        <f>VLOOKUP(C105,X$5:AB668,4,FALSE)</f>
        <v>130157</v>
      </c>
      <c r="O105" s="38">
        <f t="shared" si="15"/>
        <v>8218431</v>
      </c>
      <c r="P105" s="38">
        <f t="shared" si="16"/>
        <v>40539593</v>
      </c>
      <c r="R105" s="69" t="s">
        <v>1174</v>
      </c>
      <c r="S105" s="181" t="s">
        <v>1833</v>
      </c>
      <c r="T105" s="62">
        <v>6154236</v>
      </c>
      <c r="U105" s="62">
        <v>112590</v>
      </c>
      <c r="V105" s="62">
        <v>1896072</v>
      </c>
      <c r="X105" s="69" t="s">
        <v>1171</v>
      </c>
      <c r="Y105" s="181" t="s">
        <v>1832</v>
      </c>
      <c r="Z105" s="62">
        <v>18069916</v>
      </c>
      <c r="AA105" s="62">
        <v>130157</v>
      </c>
      <c r="AB105" s="62">
        <v>8218431</v>
      </c>
    </row>
    <row r="106" spans="1:28" ht="15">
      <c r="A106" s="77">
        <v>102</v>
      </c>
      <c r="B106" s="78" t="s">
        <v>1173</v>
      </c>
      <c r="C106" s="77" t="s">
        <v>1174</v>
      </c>
      <c r="D106" s="77" t="s">
        <v>1148</v>
      </c>
      <c r="E106" s="79" t="s">
        <v>1175</v>
      </c>
      <c r="F106" s="87">
        <f t="shared" si="10"/>
        <v>6154236</v>
      </c>
      <c r="G106" s="38">
        <f t="shared" si="11"/>
        <v>2008662</v>
      </c>
      <c r="H106" s="38">
        <f t="shared" si="12"/>
        <v>8162898</v>
      </c>
      <c r="I106" s="38">
        <v>112590</v>
      </c>
      <c r="J106" s="38">
        <v>1896072</v>
      </c>
      <c r="K106" s="38">
        <f t="shared" si="17"/>
        <v>3700000</v>
      </c>
      <c r="L106" s="38">
        <f t="shared" si="13"/>
        <v>6384687</v>
      </c>
      <c r="M106" s="38">
        <f t="shared" si="14"/>
        <v>10084687</v>
      </c>
      <c r="N106" s="38">
        <f>VLOOKUP(C106,X$5:AB669,4,FALSE)</f>
        <v>0</v>
      </c>
      <c r="O106" s="38">
        <f t="shared" si="15"/>
        <v>6384687</v>
      </c>
      <c r="P106" s="38">
        <f t="shared" si="16"/>
        <v>18247585</v>
      </c>
      <c r="R106" s="69" t="s">
        <v>1177</v>
      </c>
      <c r="S106" s="181" t="s">
        <v>1834</v>
      </c>
      <c r="T106" s="62">
        <v>20279260</v>
      </c>
      <c r="U106" s="62">
        <v>1129185</v>
      </c>
      <c r="V106" s="62">
        <v>6707991</v>
      </c>
      <c r="X106" s="69" t="s">
        <v>1174</v>
      </c>
      <c r="Y106" s="181" t="s">
        <v>1833</v>
      </c>
      <c r="Z106" s="62">
        <v>3700000</v>
      </c>
      <c r="AA106" s="60"/>
      <c r="AB106" s="62">
        <v>6384687</v>
      </c>
    </row>
    <row r="107" spans="1:28" ht="15">
      <c r="A107" s="77">
        <v>103</v>
      </c>
      <c r="B107" s="78" t="s">
        <v>1176</v>
      </c>
      <c r="C107" s="77" t="s">
        <v>1177</v>
      </c>
      <c r="D107" s="77" t="s">
        <v>1148</v>
      </c>
      <c r="E107" s="79" t="s">
        <v>1178</v>
      </c>
      <c r="F107" s="87">
        <f t="shared" si="10"/>
        <v>20279260</v>
      </c>
      <c r="G107" s="38">
        <f t="shared" si="11"/>
        <v>7837176</v>
      </c>
      <c r="H107" s="38">
        <f t="shared" si="12"/>
        <v>28116436</v>
      </c>
      <c r="I107" s="38">
        <v>1129185</v>
      </c>
      <c r="J107" s="38">
        <v>6707991</v>
      </c>
      <c r="K107" s="38">
        <f t="shared" si="17"/>
        <v>1413136</v>
      </c>
      <c r="L107" s="38">
        <f t="shared" si="13"/>
        <v>15018042</v>
      </c>
      <c r="M107" s="38">
        <f t="shared" si="14"/>
        <v>16431178</v>
      </c>
      <c r="N107" s="38">
        <f>VLOOKUP(C107,X$5:AB670,4,FALSE)</f>
        <v>29300</v>
      </c>
      <c r="O107" s="38">
        <f t="shared" si="15"/>
        <v>14988742</v>
      </c>
      <c r="P107" s="38">
        <f t="shared" si="16"/>
        <v>44547614</v>
      </c>
      <c r="R107" s="69" t="s">
        <v>1180</v>
      </c>
      <c r="S107" s="181" t="s">
        <v>1835</v>
      </c>
      <c r="T107" s="62">
        <v>30031400</v>
      </c>
      <c r="U107" s="62">
        <v>147315</v>
      </c>
      <c r="V107" s="62">
        <v>1528467</v>
      </c>
      <c r="X107" s="69" t="s">
        <v>1177</v>
      </c>
      <c r="Y107" s="181" t="s">
        <v>1834</v>
      </c>
      <c r="Z107" s="62">
        <v>1413136</v>
      </c>
      <c r="AA107" s="62">
        <v>29300</v>
      </c>
      <c r="AB107" s="62">
        <v>14988742</v>
      </c>
    </row>
    <row r="108" spans="1:28" ht="15">
      <c r="A108" s="77">
        <v>104</v>
      </c>
      <c r="B108" s="78" t="s">
        <v>1179</v>
      </c>
      <c r="C108" s="77" t="s">
        <v>1180</v>
      </c>
      <c r="D108" s="77" t="s">
        <v>1148</v>
      </c>
      <c r="E108" s="79" t="s">
        <v>1181</v>
      </c>
      <c r="F108" s="87">
        <f t="shared" si="10"/>
        <v>30031400</v>
      </c>
      <c r="G108" s="38">
        <f t="shared" si="11"/>
        <v>1675782</v>
      </c>
      <c r="H108" s="38">
        <f t="shared" si="12"/>
        <v>31707182</v>
      </c>
      <c r="I108" s="38">
        <v>147315</v>
      </c>
      <c r="J108" s="38">
        <v>1528467</v>
      </c>
      <c r="K108" s="38">
        <f t="shared" si="17"/>
        <v>139100</v>
      </c>
      <c r="L108" s="38">
        <f t="shared" si="13"/>
        <v>253837</v>
      </c>
      <c r="M108" s="38">
        <f t="shared" si="14"/>
        <v>392937</v>
      </c>
      <c r="N108" s="38">
        <f>VLOOKUP(C108,X$5:AB671,4,FALSE)</f>
        <v>0</v>
      </c>
      <c r="O108" s="38">
        <f t="shared" si="15"/>
        <v>253837</v>
      </c>
      <c r="P108" s="38">
        <f t="shared" si="16"/>
        <v>32100119</v>
      </c>
      <c r="R108" s="69" t="s">
        <v>1183</v>
      </c>
      <c r="S108" s="181" t="s">
        <v>1836</v>
      </c>
      <c r="T108" s="62">
        <v>1066285</v>
      </c>
      <c r="U108" s="60"/>
      <c r="V108" s="62">
        <v>3168782</v>
      </c>
      <c r="X108" s="69" t="s">
        <v>1180</v>
      </c>
      <c r="Y108" s="181" t="s">
        <v>1835</v>
      </c>
      <c r="Z108" s="62">
        <v>139100</v>
      </c>
      <c r="AA108" s="60"/>
      <c r="AB108" s="62">
        <v>253837</v>
      </c>
    </row>
    <row r="109" spans="1:28" ht="15">
      <c r="A109" s="77">
        <v>105</v>
      </c>
      <c r="B109" s="78" t="s">
        <v>1182</v>
      </c>
      <c r="C109" s="77" t="s">
        <v>1183</v>
      </c>
      <c r="D109" s="77" t="s">
        <v>1148</v>
      </c>
      <c r="E109" s="79" t="s">
        <v>1184</v>
      </c>
      <c r="F109" s="87">
        <f t="shared" si="10"/>
        <v>1066285</v>
      </c>
      <c r="G109" s="38">
        <f t="shared" si="11"/>
        <v>3168782</v>
      </c>
      <c r="H109" s="38">
        <f t="shared" si="12"/>
        <v>4235067</v>
      </c>
      <c r="I109" s="38">
        <v>0</v>
      </c>
      <c r="J109" s="38">
        <v>3168782</v>
      </c>
      <c r="K109" s="38">
        <f t="shared" si="17"/>
        <v>21983001</v>
      </c>
      <c r="L109" s="38">
        <f t="shared" si="13"/>
        <v>1154526</v>
      </c>
      <c r="M109" s="38">
        <f t="shared" si="14"/>
        <v>23137527</v>
      </c>
      <c r="N109" s="38">
        <f>VLOOKUP(C109,X$5:AB672,4,FALSE)</f>
        <v>0</v>
      </c>
      <c r="O109" s="38">
        <f t="shared" si="15"/>
        <v>1154526</v>
      </c>
      <c r="P109" s="38">
        <f t="shared" si="16"/>
        <v>27372594</v>
      </c>
      <c r="R109" s="69" t="s">
        <v>1186</v>
      </c>
      <c r="S109" s="181" t="s">
        <v>1837</v>
      </c>
      <c r="T109" s="62">
        <v>2952491</v>
      </c>
      <c r="U109" s="62">
        <v>1257169</v>
      </c>
      <c r="V109" s="62">
        <v>19140425</v>
      </c>
      <c r="X109" s="69" t="s">
        <v>1183</v>
      </c>
      <c r="Y109" s="181" t="s">
        <v>1836</v>
      </c>
      <c r="Z109" s="62">
        <v>21983001</v>
      </c>
      <c r="AA109" s="60"/>
      <c r="AB109" s="62">
        <v>1154526</v>
      </c>
    </row>
    <row r="110" spans="1:28" ht="15">
      <c r="A110" s="77">
        <v>106</v>
      </c>
      <c r="B110" s="78" t="s">
        <v>1185</v>
      </c>
      <c r="C110" s="77" t="s">
        <v>1186</v>
      </c>
      <c r="D110" s="77" t="s">
        <v>1148</v>
      </c>
      <c r="E110" s="79" t="s">
        <v>1187</v>
      </c>
      <c r="F110" s="87">
        <f t="shared" si="10"/>
        <v>2952491</v>
      </c>
      <c r="G110" s="38">
        <f t="shared" si="11"/>
        <v>20397594</v>
      </c>
      <c r="H110" s="38">
        <f t="shared" si="12"/>
        <v>23350085</v>
      </c>
      <c r="I110" s="38">
        <v>1257169</v>
      </c>
      <c r="J110" s="38">
        <v>19140425</v>
      </c>
      <c r="K110" s="38">
        <f t="shared" si="17"/>
        <v>45409185</v>
      </c>
      <c r="L110" s="38">
        <f t="shared" si="13"/>
        <v>36367003</v>
      </c>
      <c r="M110" s="38">
        <f t="shared" si="14"/>
        <v>81776188</v>
      </c>
      <c r="N110" s="38">
        <f>VLOOKUP(C110,X$5:AB673,4,FALSE)</f>
        <v>12882036</v>
      </c>
      <c r="O110" s="38">
        <f t="shared" si="15"/>
        <v>23484967</v>
      </c>
      <c r="P110" s="38">
        <f t="shared" si="16"/>
        <v>105126273</v>
      </c>
      <c r="R110" s="69" t="s">
        <v>1189</v>
      </c>
      <c r="S110" s="181" t="s">
        <v>1838</v>
      </c>
      <c r="T110" s="62">
        <v>229000</v>
      </c>
      <c r="U110" s="60"/>
      <c r="V110" s="62">
        <v>432794</v>
      </c>
      <c r="X110" s="69" t="s">
        <v>1186</v>
      </c>
      <c r="Y110" s="181" t="s">
        <v>1837</v>
      </c>
      <c r="Z110" s="62">
        <v>45409185</v>
      </c>
      <c r="AA110" s="62">
        <v>12882036</v>
      </c>
      <c r="AB110" s="62">
        <v>23484967</v>
      </c>
    </row>
    <row r="111" spans="1:28" ht="15">
      <c r="A111" s="77">
        <v>107</v>
      </c>
      <c r="B111" s="78" t="s">
        <v>1188</v>
      </c>
      <c r="C111" s="77" t="s">
        <v>1189</v>
      </c>
      <c r="D111" s="77" t="s">
        <v>1148</v>
      </c>
      <c r="E111" s="79" t="s">
        <v>1190</v>
      </c>
      <c r="F111" s="87">
        <f t="shared" si="10"/>
        <v>229000</v>
      </c>
      <c r="G111" s="38">
        <f t="shared" si="11"/>
        <v>432794</v>
      </c>
      <c r="H111" s="38">
        <f t="shared" si="12"/>
        <v>661794</v>
      </c>
      <c r="I111" s="38">
        <v>0</v>
      </c>
      <c r="J111" s="38">
        <v>432794</v>
      </c>
      <c r="K111" s="38">
        <f t="shared" si="17"/>
        <v>0</v>
      </c>
      <c r="L111" s="38">
        <f t="shared" si="13"/>
        <v>20000</v>
      </c>
      <c r="M111" s="38">
        <f t="shared" si="14"/>
        <v>20000</v>
      </c>
      <c r="N111" s="38">
        <f>VLOOKUP(C111,X$5:AB674,4,FALSE)</f>
        <v>0</v>
      </c>
      <c r="O111" s="38">
        <f t="shared" si="15"/>
        <v>20000</v>
      </c>
      <c r="P111" s="38">
        <f t="shared" si="16"/>
        <v>681794</v>
      </c>
      <c r="R111" s="69" t="s">
        <v>1192</v>
      </c>
      <c r="S111" s="181" t="s">
        <v>1839</v>
      </c>
      <c r="T111" s="62">
        <v>1132974</v>
      </c>
      <c r="U111" s="62">
        <v>207385</v>
      </c>
      <c r="V111" s="62">
        <v>5912825</v>
      </c>
      <c r="X111" s="69" t="s">
        <v>1189</v>
      </c>
      <c r="Y111" s="181" t="s">
        <v>1838</v>
      </c>
      <c r="Z111" s="60"/>
      <c r="AA111" s="60"/>
      <c r="AB111" s="62">
        <v>20000</v>
      </c>
    </row>
    <row r="112" spans="1:28" ht="15">
      <c r="A112" s="77">
        <v>108</v>
      </c>
      <c r="B112" s="78" t="s">
        <v>1191</v>
      </c>
      <c r="C112" s="77" t="s">
        <v>1192</v>
      </c>
      <c r="D112" s="77" t="s">
        <v>1148</v>
      </c>
      <c r="E112" s="79" t="s">
        <v>1193</v>
      </c>
      <c r="F112" s="87">
        <f t="shared" si="10"/>
        <v>1132974</v>
      </c>
      <c r="G112" s="38">
        <f t="shared" si="11"/>
        <v>6120210</v>
      </c>
      <c r="H112" s="38">
        <f t="shared" si="12"/>
        <v>7253184</v>
      </c>
      <c r="I112" s="38">
        <v>207385</v>
      </c>
      <c r="J112" s="38">
        <v>5912825</v>
      </c>
      <c r="K112" s="38">
        <f t="shared" si="17"/>
        <v>27600870</v>
      </c>
      <c r="L112" s="38">
        <f t="shared" si="13"/>
        <v>27138287</v>
      </c>
      <c r="M112" s="38">
        <f t="shared" si="14"/>
        <v>54739157</v>
      </c>
      <c r="N112" s="38">
        <f>VLOOKUP(C112,X$5:AB675,4,FALSE)</f>
        <v>9951404</v>
      </c>
      <c r="O112" s="38">
        <f t="shared" si="15"/>
        <v>17186883</v>
      </c>
      <c r="P112" s="38">
        <f t="shared" si="16"/>
        <v>61992341</v>
      </c>
      <c r="R112" s="69" t="s">
        <v>1195</v>
      </c>
      <c r="S112" s="181" t="s">
        <v>1840</v>
      </c>
      <c r="T112" s="62">
        <v>6414115</v>
      </c>
      <c r="U112" s="62">
        <v>432545</v>
      </c>
      <c r="V112" s="62">
        <v>2058944</v>
      </c>
      <c r="X112" s="69" t="s">
        <v>1192</v>
      </c>
      <c r="Y112" s="181" t="s">
        <v>1839</v>
      </c>
      <c r="Z112" s="62">
        <v>27600870</v>
      </c>
      <c r="AA112" s="62">
        <v>9951404</v>
      </c>
      <c r="AB112" s="62">
        <v>17186883</v>
      </c>
    </row>
    <row r="113" spans="1:28" ht="15">
      <c r="A113" s="77">
        <v>109</v>
      </c>
      <c r="B113" s="78" t="s">
        <v>1194</v>
      </c>
      <c r="C113" s="77" t="s">
        <v>1195</v>
      </c>
      <c r="D113" s="77" t="s">
        <v>1148</v>
      </c>
      <c r="E113" s="79" t="s">
        <v>1196</v>
      </c>
      <c r="F113" s="87">
        <f t="shared" si="10"/>
        <v>6414115</v>
      </c>
      <c r="G113" s="38">
        <f t="shared" si="11"/>
        <v>2491489</v>
      </c>
      <c r="H113" s="38">
        <f t="shared" si="12"/>
        <v>8905604</v>
      </c>
      <c r="I113" s="38">
        <v>432545</v>
      </c>
      <c r="J113" s="38">
        <v>2058944</v>
      </c>
      <c r="K113" s="38">
        <f t="shared" si="17"/>
        <v>1015486</v>
      </c>
      <c r="L113" s="38">
        <f t="shared" si="13"/>
        <v>5182241</v>
      </c>
      <c r="M113" s="38">
        <f t="shared" si="14"/>
        <v>6197727</v>
      </c>
      <c r="N113" s="38">
        <f>VLOOKUP(C113,X$5:AB676,4,FALSE)</f>
        <v>13992</v>
      </c>
      <c r="O113" s="38">
        <f t="shared" si="15"/>
        <v>5168249</v>
      </c>
      <c r="P113" s="38">
        <f t="shared" si="16"/>
        <v>15103331</v>
      </c>
      <c r="R113" s="69" t="s">
        <v>1198</v>
      </c>
      <c r="S113" s="181" t="s">
        <v>1841</v>
      </c>
      <c r="T113" s="62">
        <v>369385</v>
      </c>
      <c r="U113" s="62">
        <v>155500</v>
      </c>
      <c r="V113" s="62">
        <v>4362195</v>
      </c>
      <c r="X113" s="69" t="s">
        <v>1195</v>
      </c>
      <c r="Y113" s="181" t="s">
        <v>1840</v>
      </c>
      <c r="Z113" s="62">
        <v>1015486</v>
      </c>
      <c r="AA113" s="62">
        <v>13992</v>
      </c>
      <c r="AB113" s="62">
        <v>5168249</v>
      </c>
    </row>
    <row r="114" spans="1:28" ht="15">
      <c r="A114" s="77">
        <v>110</v>
      </c>
      <c r="B114" s="78" t="s">
        <v>1197</v>
      </c>
      <c r="C114" s="77" t="s">
        <v>1198</v>
      </c>
      <c r="D114" s="77" t="s">
        <v>1148</v>
      </c>
      <c r="E114" s="79" t="s">
        <v>1199</v>
      </c>
      <c r="F114" s="87">
        <f t="shared" si="10"/>
        <v>369385</v>
      </c>
      <c r="G114" s="38">
        <f t="shared" si="11"/>
        <v>4517695</v>
      </c>
      <c r="H114" s="38">
        <f t="shared" si="12"/>
        <v>4887080</v>
      </c>
      <c r="I114" s="38">
        <v>155500</v>
      </c>
      <c r="J114" s="38">
        <v>4362195</v>
      </c>
      <c r="K114" s="38">
        <f t="shared" si="17"/>
        <v>234860</v>
      </c>
      <c r="L114" s="38">
        <f t="shared" si="13"/>
        <v>2250493</v>
      </c>
      <c r="M114" s="38">
        <f t="shared" si="14"/>
        <v>2485353</v>
      </c>
      <c r="N114" s="38">
        <f>VLOOKUP(C114,X$5:AB677,4,FALSE)</f>
        <v>19000</v>
      </c>
      <c r="O114" s="38">
        <f t="shared" si="15"/>
        <v>2231493</v>
      </c>
      <c r="P114" s="38">
        <f t="shared" si="16"/>
        <v>7372433</v>
      </c>
      <c r="R114" s="69" t="s">
        <v>1201</v>
      </c>
      <c r="S114" s="181" t="s">
        <v>1842</v>
      </c>
      <c r="T114" s="62">
        <v>1167725</v>
      </c>
      <c r="U114" s="62">
        <v>406050</v>
      </c>
      <c r="V114" s="62">
        <v>4853553</v>
      </c>
      <c r="X114" s="69" t="s">
        <v>1198</v>
      </c>
      <c r="Y114" s="181" t="s">
        <v>1841</v>
      </c>
      <c r="Z114" s="62">
        <v>234860</v>
      </c>
      <c r="AA114" s="62">
        <v>19000</v>
      </c>
      <c r="AB114" s="62">
        <v>2231493</v>
      </c>
    </row>
    <row r="115" spans="1:28" ht="15">
      <c r="A115" s="77">
        <v>111</v>
      </c>
      <c r="B115" s="78" t="s">
        <v>1200</v>
      </c>
      <c r="C115" s="77" t="s">
        <v>1201</v>
      </c>
      <c r="D115" s="77" t="s">
        <v>1148</v>
      </c>
      <c r="E115" s="79" t="s">
        <v>1202</v>
      </c>
      <c r="F115" s="87">
        <f t="shared" si="10"/>
        <v>1167725</v>
      </c>
      <c r="G115" s="38">
        <f t="shared" si="11"/>
        <v>5259603</v>
      </c>
      <c r="H115" s="38">
        <f t="shared" si="12"/>
        <v>6427328</v>
      </c>
      <c r="I115" s="38">
        <v>406050</v>
      </c>
      <c r="J115" s="38">
        <v>4853553</v>
      </c>
      <c r="K115" s="38">
        <f t="shared" si="17"/>
        <v>20815857</v>
      </c>
      <c r="L115" s="38">
        <f t="shared" si="13"/>
        <v>6475587</v>
      </c>
      <c r="M115" s="38">
        <f t="shared" si="14"/>
        <v>27291444</v>
      </c>
      <c r="N115" s="38">
        <f>VLOOKUP(C115,X$5:AB678,4,FALSE)</f>
        <v>2294475</v>
      </c>
      <c r="O115" s="38">
        <f t="shared" si="15"/>
        <v>4181112</v>
      </c>
      <c r="P115" s="38">
        <f t="shared" si="16"/>
        <v>33718772</v>
      </c>
      <c r="R115" s="69" t="s">
        <v>1204</v>
      </c>
      <c r="S115" s="181" t="s">
        <v>1843</v>
      </c>
      <c r="T115" s="62">
        <v>811728</v>
      </c>
      <c r="U115" s="62">
        <v>719373</v>
      </c>
      <c r="V115" s="62">
        <v>3461163</v>
      </c>
      <c r="X115" s="69" t="s">
        <v>1201</v>
      </c>
      <c r="Y115" s="181" t="s">
        <v>1842</v>
      </c>
      <c r="Z115" s="62">
        <v>20815857</v>
      </c>
      <c r="AA115" s="62">
        <v>2294475</v>
      </c>
      <c r="AB115" s="62">
        <v>4181112</v>
      </c>
    </row>
    <row r="116" spans="1:28" ht="15">
      <c r="A116" s="77">
        <v>112</v>
      </c>
      <c r="B116" s="78" t="s">
        <v>1203</v>
      </c>
      <c r="C116" s="77" t="s">
        <v>1204</v>
      </c>
      <c r="D116" s="77" t="s">
        <v>1148</v>
      </c>
      <c r="E116" s="79" t="s">
        <v>1728</v>
      </c>
      <c r="F116" s="87">
        <f t="shared" si="10"/>
        <v>811728</v>
      </c>
      <c r="G116" s="38">
        <f t="shared" si="11"/>
        <v>4180536</v>
      </c>
      <c r="H116" s="38">
        <f t="shared" si="12"/>
        <v>4992264</v>
      </c>
      <c r="I116" s="38">
        <v>719373</v>
      </c>
      <c r="J116" s="38">
        <v>3461163</v>
      </c>
      <c r="K116" s="38">
        <f t="shared" si="17"/>
        <v>7174983</v>
      </c>
      <c r="L116" s="38">
        <f t="shared" si="13"/>
        <v>5449739</v>
      </c>
      <c r="M116" s="38">
        <f t="shared" si="14"/>
        <v>12624722</v>
      </c>
      <c r="N116" s="38">
        <f>VLOOKUP(C116,X$5:AB679,4,FALSE)</f>
        <v>0</v>
      </c>
      <c r="O116" s="38">
        <f t="shared" si="15"/>
        <v>5449739</v>
      </c>
      <c r="P116" s="38">
        <f t="shared" si="16"/>
        <v>17616986</v>
      </c>
      <c r="R116" s="69" t="s">
        <v>1207</v>
      </c>
      <c r="S116" s="181" t="s">
        <v>1844</v>
      </c>
      <c r="T116" s="62">
        <v>63161574</v>
      </c>
      <c r="U116" s="62">
        <v>1662899</v>
      </c>
      <c r="V116" s="62">
        <v>9654651</v>
      </c>
      <c r="X116" s="69" t="s">
        <v>1204</v>
      </c>
      <c r="Y116" s="181" t="s">
        <v>1843</v>
      </c>
      <c r="Z116" s="62">
        <v>7174983</v>
      </c>
      <c r="AA116" s="60"/>
      <c r="AB116" s="62">
        <v>5449739</v>
      </c>
    </row>
    <row r="117" spans="1:28" ht="15">
      <c r="A117" s="77">
        <v>113</v>
      </c>
      <c r="B117" s="78" t="s">
        <v>1206</v>
      </c>
      <c r="C117" s="77" t="s">
        <v>1207</v>
      </c>
      <c r="D117" s="77" t="s">
        <v>1148</v>
      </c>
      <c r="E117" s="79" t="s">
        <v>1208</v>
      </c>
      <c r="F117" s="87">
        <f t="shared" si="10"/>
        <v>63161574</v>
      </c>
      <c r="G117" s="38">
        <f t="shared" si="11"/>
        <v>11317550</v>
      </c>
      <c r="H117" s="38">
        <f t="shared" si="12"/>
        <v>74479124</v>
      </c>
      <c r="I117" s="38">
        <v>1662899</v>
      </c>
      <c r="J117" s="38">
        <v>9654651</v>
      </c>
      <c r="K117" s="38">
        <f t="shared" si="17"/>
        <v>1789750</v>
      </c>
      <c r="L117" s="38">
        <f t="shared" si="13"/>
        <v>4577866</v>
      </c>
      <c r="M117" s="38">
        <f t="shared" si="14"/>
        <v>6367616</v>
      </c>
      <c r="N117" s="38">
        <f>VLOOKUP(C117,X$5:AB680,4,FALSE)</f>
        <v>50700</v>
      </c>
      <c r="O117" s="38">
        <f t="shared" si="15"/>
        <v>4527166</v>
      </c>
      <c r="P117" s="38">
        <f t="shared" si="16"/>
        <v>80846740</v>
      </c>
      <c r="R117" s="69" t="s">
        <v>1210</v>
      </c>
      <c r="S117" s="181" t="s">
        <v>1845</v>
      </c>
      <c r="T117" s="62">
        <v>35700</v>
      </c>
      <c r="U117" s="62">
        <v>601800</v>
      </c>
      <c r="V117" s="62">
        <v>1983172</v>
      </c>
      <c r="X117" s="69" t="s">
        <v>1207</v>
      </c>
      <c r="Y117" s="181" t="s">
        <v>1844</v>
      </c>
      <c r="Z117" s="62">
        <v>1789750</v>
      </c>
      <c r="AA117" s="62">
        <v>50700</v>
      </c>
      <c r="AB117" s="62">
        <v>4527166</v>
      </c>
    </row>
    <row r="118" spans="1:28" ht="15">
      <c r="A118" s="77">
        <v>114</v>
      </c>
      <c r="B118" s="78" t="s">
        <v>1209</v>
      </c>
      <c r="C118" s="77" t="s">
        <v>1210</v>
      </c>
      <c r="D118" s="77" t="s">
        <v>1148</v>
      </c>
      <c r="E118" s="79" t="s">
        <v>1211</v>
      </c>
      <c r="F118" s="87">
        <f t="shared" si="10"/>
        <v>35700</v>
      </c>
      <c r="G118" s="38">
        <f t="shared" si="11"/>
        <v>2584972</v>
      </c>
      <c r="H118" s="38">
        <f t="shared" si="12"/>
        <v>2620672</v>
      </c>
      <c r="I118" s="38">
        <v>601800</v>
      </c>
      <c r="J118" s="38">
        <v>1983172</v>
      </c>
      <c r="K118" s="38">
        <f t="shared" si="17"/>
        <v>0</v>
      </c>
      <c r="L118" s="38">
        <f t="shared" si="13"/>
        <v>62730</v>
      </c>
      <c r="M118" s="38">
        <f t="shared" si="14"/>
        <v>62730</v>
      </c>
      <c r="N118" s="38">
        <f>VLOOKUP(C118,X$5:AB681,4,FALSE)</f>
        <v>0</v>
      </c>
      <c r="O118" s="38">
        <f t="shared" si="15"/>
        <v>62730</v>
      </c>
      <c r="P118" s="38">
        <f t="shared" si="16"/>
        <v>2683402</v>
      </c>
      <c r="R118" s="69" t="s">
        <v>1213</v>
      </c>
      <c r="S118" s="181" t="s">
        <v>1846</v>
      </c>
      <c r="T118" s="62">
        <v>3059223</v>
      </c>
      <c r="U118" s="62">
        <v>4435853</v>
      </c>
      <c r="V118" s="62">
        <v>14720997</v>
      </c>
      <c r="X118" s="69" t="s">
        <v>1210</v>
      </c>
      <c r="Y118" s="181" t="s">
        <v>1845</v>
      </c>
      <c r="Z118" s="60"/>
      <c r="AA118" s="60"/>
      <c r="AB118" s="62">
        <v>62730</v>
      </c>
    </row>
    <row r="119" spans="1:28" ht="15">
      <c r="A119" s="77">
        <v>115</v>
      </c>
      <c r="B119" s="78" t="s">
        <v>1212</v>
      </c>
      <c r="C119" s="77" t="s">
        <v>1213</v>
      </c>
      <c r="D119" s="77" t="s">
        <v>1148</v>
      </c>
      <c r="E119" s="79" t="s">
        <v>1214</v>
      </c>
      <c r="F119" s="87">
        <f t="shared" si="10"/>
        <v>3059223</v>
      </c>
      <c r="G119" s="38">
        <f t="shared" si="11"/>
        <v>19156850</v>
      </c>
      <c r="H119" s="38">
        <f t="shared" si="12"/>
        <v>22216073</v>
      </c>
      <c r="I119" s="38">
        <v>4435853</v>
      </c>
      <c r="J119" s="38">
        <v>14720997</v>
      </c>
      <c r="K119" s="38">
        <f t="shared" si="17"/>
        <v>1877355</v>
      </c>
      <c r="L119" s="38">
        <f t="shared" si="13"/>
        <v>16751370</v>
      </c>
      <c r="M119" s="38">
        <f t="shared" si="14"/>
        <v>18628725</v>
      </c>
      <c r="N119" s="38">
        <f>VLOOKUP(C119,X$5:AB682,4,FALSE)</f>
        <v>3725100</v>
      </c>
      <c r="O119" s="38">
        <f t="shared" si="15"/>
        <v>13026270</v>
      </c>
      <c r="P119" s="38">
        <f t="shared" si="16"/>
        <v>40844798</v>
      </c>
      <c r="R119" s="69" t="s">
        <v>1216</v>
      </c>
      <c r="S119" s="181" t="s">
        <v>1847</v>
      </c>
      <c r="T119" s="62">
        <v>7160300</v>
      </c>
      <c r="U119" s="62">
        <v>5750</v>
      </c>
      <c r="V119" s="62">
        <v>2803649</v>
      </c>
      <c r="X119" s="69" t="s">
        <v>1213</v>
      </c>
      <c r="Y119" s="181" t="s">
        <v>1846</v>
      </c>
      <c r="Z119" s="62">
        <v>1877355</v>
      </c>
      <c r="AA119" s="62">
        <v>3725100</v>
      </c>
      <c r="AB119" s="62">
        <v>13026270</v>
      </c>
    </row>
    <row r="120" spans="1:28" ht="15">
      <c r="A120" s="77">
        <v>116</v>
      </c>
      <c r="B120" s="78" t="s">
        <v>1215</v>
      </c>
      <c r="C120" s="77" t="s">
        <v>1216</v>
      </c>
      <c r="D120" s="77" t="s">
        <v>1148</v>
      </c>
      <c r="E120" s="79" t="s">
        <v>1217</v>
      </c>
      <c r="F120" s="87">
        <f t="shared" si="10"/>
        <v>7160300</v>
      </c>
      <c r="G120" s="38">
        <f t="shared" si="11"/>
        <v>2809399</v>
      </c>
      <c r="H120" s="38">
        <f t="shared" si="12"/>
        <v>9969699</v>
      </c>
      <c r="I120" s="38">
        <v>5750</v>
      </c>
      <c r="J120" s="38">
        <v>2803649</v>
      </c>
      <c r="K120" s="38">
        <f t="shared" si="17"/>
        <v>22600</v>
      </c>
      <c r="L120" s="38">
        <f t="shared" si="13"/>
        <v>3566190</v>
      </c>
      <c r="M120" s="38">
        <f t="shared" si="14"/>
        <v>3588790</v>
      </c>
      <c r="N120" s="38">
        <f>VLOOKUP(C120,X$5:AB683,4,FALSE)</f>
        <v>0</v>
      </c>
      <c r="O120" s="38">
        <f t="shared" si="15"/>
        <v>3566190</v>
      </c>
      <c r="P120" s="38">
        <f t="shared" si="16"/>
        <v>13558489</v>
      </c>
      <c r="R120" s="69" t="s">
        <v>1219</v>
      </c>
      <c r="S120" s="181" t="s">
        <v>1848</v>
      </c>
      <c r="T120" s="62">
        <v>50967721</v>
      </c>
      <c r="U120" s="62">
        <v>827723</v>
      </c>
      <c r="V120" s="62">
        <v>22080670</v>
      </c>
      <c r="X120" s="69" t="s">
        <v>1216</v>
      </c>
      <c r="Y120" s="181" t="s">
        <v>1847</v>
      </c>
      <c r="Z120" s="62">
        <v>22600</v>
      </c>
      <c r="AA120" s="60"/>
      <c r="AB120" s="62">
        <v>3566190</v>
      </c>
    </row>
    <row r="121" spans="1:28" ht="15">
      <c r="A121" s="77">
        <v>117</v>
      </c>
      <c r="B121" s="78" t="s">
        <v>1218</v>
      </c>
      <c r="C121" s="77" t="s">
        <v>1219</v>
      </c>
      <c r="D121" s="77" t="s">
        <v>1148</v>
      </c>
      <c r="E121" s="79" t="s">
        <v>1220</v>
      </c>
      <c r="F121" s="87">
        <f t="shared" si="10"/>
        <v>50967721</v>
      </c>
      <c r="G121" s="38">
        <f t="shared" si="11"/>
        <v>22908393</v>
      </c>
      <c r="H121" s="38">
        <f t="shared" si="12"/>
        <v>73876114</v>
      </c>
      <c r="I121" s="38">
        <v>827723</v>
      </c>
      <c r="J121" s="38">
        <v>22080670</v>
      </c>
      <c r="K121" s="38">
        <f t="shared" si="17"/>
        <v>4508751</v>
      </c>
      <c r="L121" s="38">
        <f t="shared" si="13"/>
        <v>32101745</v>
      </c>
      <c r="M121" s="38">
        <f t="shared" si="14"/>
        <v>36610496</v>
      </c>
      <c r="N121" s="38">
        <f>VLOOKUP(C121,X$5:AB684,4,FALSE)</f>
        <v>7911147</v>
      </c>
      <c r="O121" s="38">
        <f t="shared" si="15"/>
        <v>24190598</v>
      </c>
      <c r="P121" s="38">
        <f t="shared" si="16"/>
        <v>110486610</v>
      </c>
      <c r="R121" s="69" t="s">
        <v>1222</v>
      </c>
      <c r="S121" s="181" t="s">
        <v>1849</v>
      </c>
      <c r="T121" s="62">
        <v>428000</v>
      </c>
      <c r="U121" s="60"/>
      <c r="V121" s="62">
        <v>206756</v>
      </c>
      <c r="X121" s="69" t="s">
        <v>1219</v>
      </c>
      <c r="Y121" s="181" t="s">
        <v>1848</v>
      </c>
      <c r="Z121" s="62">
        <v>4508751</v>
      </c>
      <c r="AA121" s="62">
        <v>7911147</v>
      </c>
      <c r="AB121" s="62">
        <v>24190598</v>
      </c>
    </row>
    <row r="122" spans="1:28" ht="15">
      <c r="A122" s="77">
        <v>118</v>
      </c>
      <c r="B122" s="78" t="s">
        <v>1221</v>
      </c>
      <c r="C122" s="77" t="s">
        <v>1222</v>
      </c>
      <c r="D122" s="77" t="s">
        <v>1148</v>
      </c>
      <c r="E122" s="79" t="s">
        <v>1223</v>
      </c>
      <c r="F122" s="87">
        <f t="shared" si="10"/>
        <v>428000</v>
      </c>
      <c r="G122" s="38">
        <f t="shared" si="11"/>
        <v>206756</v>
      </c>
      <c r="H122" s="38">
        <f t="shared" si="12"/>
        <v>634756</v>
      </c>
      <c r="I122" s="38">
        <v>0</v>
      </c>
      <c r="J122" s="38">
        <v>206756</v>
      </c>
      <c r="K122" s="38">
        <f t="shared" si="17"/>
        <v>120450</v>
      </c>
      <c r="L122" s="38">
        <f t="shared" si="13"/>
        <v>45050</v>
      </c>
      <c r="M122" s="38">
        <f t="shared" si="14"/>
        <v>165500</v>
      </c>
      <c r="N122" s="38">
        <f>VLOOKUP(C122,X$5:AB685,4,FALSE)</f>
        <v>0</v>
      </c>
      <c r="O122" s="38">
        <f t="shared" si="15"/>
        <v>45050</v>
      </c>
      <c r="P122" s="38">
        <f t="shared" si="16"/>
        <v>800256</v>
      </c>
      <c r="R122" s="69" t="s">
        <v>1225</v>
      </c>
      <c r="S122" s="181" t="s">
        <v>1850</v>
      </c>
      <c r="T122" s="62">
        <v>804101</v>
      </c>
      <c r="U122" s="62">
        <v>120700</v>
      </c>
      <c r="V122" s="62">
        <v>1429292</v>
      </c>
      <c r="X122" s="69" t="s">
        <v>1222</v>
      </c>
      <c r="Y122" s="181" t="s">
        <v>1849</v>
      </c>
      <c r="Z122" s="62">
        <v>120450</v>
      </c>
      <c r="AA122" s="60"/>
      <c r="AB122" s="62">
        <v>45050</v>
      </c>
    </row>
    <row r="123" spans="1:28" ht="15">
      <c r="A123" s="77">
        <v>119</v>
      </c>
      <c r="B123" s="78" t="s">
        <v>1224</v>
      </c>
      <c r="C123" s="77" t="s">
        <v>1225</v>
      </c>
      <c r="D123" s="77" t="s">
        <v>1148</v>
      </c>
      <c r="E123" s="79" t="s">
        <v>1226</v>
      </c>
      <c r="F123" s="87">
        <f t="shared" si="10"/>
        <v>804101</v>
      </c>
      <c r="G123" s="38">
        <f t="shared" si="11"/>
        <v>1549992</v>
      </c>
      <c r="H123" s="38">
        <f t="shared" si="12"/>
        <v>2354093</v>
      </c>
      <c r="I123" s="38">
        <v>120700</v>
      </c>
      <c r="J123" s="38">
        <v>1429292</v>
      </c>
      <c r="K123" s="38">
        <f t="shared" si="17"/>
        <v>337751</v>
      </c>
      <c r="L123" s="38">
        <f t="shared" si="13"/>
        <v>8990788</v>
      </c>
      <c r="M123" s="38">
        <f t="shared" si="14"/>
        <v>9328539</v>
      </c>
      <c r="N123" s="38">
        <f>VLOOKUP(C123,X$5:AB686,4,FALSE)</f>
        <v>278700</v>
      </c>
      <c r="O123" s="38">
        <f t="shared" si="15"/>
        <v>8712088</v>
      </c>
      <c r="P123" s="38">
        <f t="shared" si="16"/>
        <v>11682632</v>
      </c>
      <c r="R123" s="69" t="s">
        <v>1228</v>
      </c>
      <c r="S123" s="181" t="s">
        <v>1851</v>
      </c>
      <c r="T123" s="60"/>
      <c r="U123" s="62">
        <v>7750</v>
      </c>
      <c r="V123" s="62">
        <v>2003416</v>
      </c>
      <c r="X123" s="69" t="s">
        <v>1225</v>
      </c>
      <c r="Y123" s="181" t="s">
        <v>1850</v>
      </c>
      <c r="Z123" s="62">
        <v>337751</v>
      </c>
      <c r="AA123" s="62">
        <v>278700</v>
      </c>
      <c r="AB123" s="62">
        <v>8712088</v>
      </c>
    </row>
    <row r="124" spans="1:28" ht="15">
      <c r="A124" s="77">
        <v>120</v>
      </c>
      <c r="B124" s="78" t="s">
        <v>1227</v>
      </c>
      <c r="C124" s="77" t="s">
        <v>1228</v>
      </c>
      <c r="D124" s="77" t="s">
        <v>1148</v>
      </c>
      <c r="E124" s="79" t="s">
        <v>1229</v>
      </c>
      <c r="F124" s="87">
        <f t="shared" si="10"/>
        <v>0</v>
      </c>
      <c r="G124" s="38">
        <f t="shared" si="11"/>
        <v>2011166</v>
      </c>
      <c r="H124" s="38">
        <f t="shared" si="12"/>
        <v>2011166</v>
      </c>
      <c r="I124" s="38">
        <v>7750</v>
      </c>
      <c r="J124" s="38">
        <v>2003416</v>
      </c>
      <c r="K124" s="38">
        <f t="shared" si="17"/>
        <v>3321000</v>
      </c>
      <c r="L124" s="38">
        <f t="shared" si="13"/>
        <v>252534</v>
      </c>
      <c r="M124" s="38">
        <f t="shared" si="14"/>
        <v>3573534</v>
      </c>
      <c r="N124" s="38">
        <f>VLOOKUP(C124,X$5:AB687,4,FALSE)</f>
        <v>0</v>
      </c>
      <c r="O124" s="38">
        <f t="shared" si="15"/>
        <v>252534</v>
      </c>
      <c r="P124" s="38">
        <f t="shared" si="16"/>
        <v>5584700</v>
      </c>
      <c r="R124" s="69" t="s">
        <v>1231</v>
      </c>
      <c r="S124" s="181" t="s">
        <v>1852</v>
      </c>
      <c r="T124" s="62">
        <v>3500</v>
      </c>
      <c r="U124" s="62">
        <v>53100</v>
      </c>
      <c r="V124" s="62">
        <v>564989</v>
      </c>
      <c r="X124" s="69" t="s">
        <v>1228</v>
      </c>
      <c r="Y124" s="181" t="s">
        <v>1851</v>
      </c>
      <c r="Z124" s="62">
        <v>3321000</v>
      </c>
      <c r="AA124" s="60"/>
      <c r="AB124" s="62">
        <v>252534</v>
      </c>
    </row>
    <row r="125" spans="1:28" ht="15">
      <c r="A125" s="77">
        <v>121</v>
      </c>
      <c r="B125" s="78" t="s">
        <v>1230</v>
      </c>
      <c r="C125" s="77" t="s">
        <v>1231</v>
      </c>
      <c r="D125" s="77" t="s">
        <v>1148</v>
      </c>
      <c r="E125" s="79" t="s">
        <v>1232</v>
      </c>
      <c r="F125" s="87">
        <f t="shared" si="10"/>
        <v>3500</v>
      </c>
      <c r="G125" s="38">
        <f t="shared" si="11"/>
        <v>618089</v>
      </c>
      <c r="H125" s="38">
        <f t="shared" si="12"/>
        <v>621589</v>
      </c>
      <c r="I125" s="38">
        <v>53100</v>
      </c>
      <c r="J125" s="38">
        <v>564989</v>
      </c>
      <c r="K125" s="38">
        <f t="shared" si="17"/>
        <v>0</v>
      </c>
      <c r="L125" s="38">
        <f t="shared" si="13"/>
        <v>563596</v>
      </c>
      <c r="M125" s="38">
        <f t="shared" si="14"/>
        <v>563596</v>
      </c>
      <c r="N125" s="38">
        <f>VLOOKUP(C125,X$5:AB688,4,FALSE)</f>
        <v>0</v>
      </c>
      <c r="O125" s="38">
        <f t="shared" si="15"/>
        <v>563596</v>
      </c>
      <c r="P125" s="38">
        <f t="shared" si="16"/>
        <v>1185185</v>
      </c>
      <c r="R125" s="69" t="s">
        <v>1234</v>
      </c>
      <c r="S125" s="181" t="s">
        <v>1853</v>
      </c>
      <c r="T125" s="62">
        <v>855215</v>
      </c>
      <c r="U125" s="62">
        <v>377359</v>
      </c>
      <c r="V125" s="62">
        <v>8480905</v>
      </c>
      <c r="X125" s="69" t="s">
        <v>1231</v>
      </c>
      <c r="Y125" s="181" t="s">
        <v>1852</v>
      </c>
      <c r="Z125" s="60"/>
      <c r="AA125" s="60"/>
      <c r="AB125" s="62">
        <v>563596</v>
      </c>
    </row>
    <row r="126" spans="1:28" ht="15">
      <c r="A126" s="77">
        <v>122</v>
      </c>
      <c r="B126" s="78" t="s">
        <v>1233</v>
      </c>
      <c r="C126" s="77" t="s">
        <v>1234</v>
      </c>
      <c r="D126" s="77" t="s">
        <v>1148</v>
      </c>
      <c r="E126" s="79" t="s">
        <v>1235</v>
      </c>
      <c r="F126" s="87">
        <f t="shared" si="10"/>
        <v>855215</v>
      </c>
      <c r="G126" s="38">
        <f t="shared" si="11"/>
        <v>8858264</v>
      </c>
      <c r="H126" s="38">
        <f t="shared" si="12"/>
        <v>9713479</v>
      </c>
      <c r="I126" s="38">
        <v>377359</v>
      </c>
      <c r="J126" s="38">
        <v>8480905</v>
      </c>
      <c r="K126" s="38">
        <f t="shared" si="17"/>
        <v>22196736</v>
      </c>
      <c r="L126" s="38">
        <f t="shared" si="13"/>
        <v>3504163</v>
      </c>
      <c r="M126" s="38">
        <f t="shared" si="14"/>
        <v>25700899</v>
      </c>
      <c r="N126" s="38">
        <f>VLOOKUP(C126,X$5:AB689,4,FALSE)</f>
        <v>0</v>
      </c>
      <c r="O126" s="38">
        <f t="shared" si="15"/>
        <v>3504163</v>
      </c>
      <c r="P126" s="38">
        <f t="shared" si="16"/>
        <v>35414378</v>
      </c>
      <c r="R126" s="69" t="s">
        <v>1237</v>
      </c>
      <c r="S126" s="181" t="s">
        <v>1854</v>
      </c>
      <c r="T126" s="62">
        <v>2662377</v>
      </c>
      <c r="U126" s="60"/>
      <c r="V126" s="62">
        <v>4939257</v>
      </c>
      <c r="X126" s="69" t="s">
        <v>1234</v>
      </c>
      <c r="Y126" s="181" t="s">
        <v>1853</v>
      </c>
      <c r="Z126" s="62">
        <v>22196736</v>
      </c>
      <c r="AA126" s="60"/>
      <c r="AB126" s="62">
        <v>3504163</v>
      </c>
    </row>
    <row r="127" spans="1:28" ht="15">
      <c r="A127" s="77">
        <v>123</v>
      </c>
      <c r="B127" s="78" t="s">
        <v>1236</v>
      </c>
      <c r="C127" s="77" t="s">
        <v>1237</v>
      </c>
      <c r="D127" s="77" t="s">
        <v>1148</v>
      </c>
      <c r="E127" s="79" t="s">
        <v>1238</v>
      </c>
      <c r="F127" s="87">
        <f t="shared" si="10"/>
        <v>2662377</v>
      </c>
      <c r="G127" s="38">
        <f t="shared" si="11"/>
        <v>4939257</v>
      </c>
      <c r="H127" s="38">
        <f t="shared" si="12"/>
        <v>7601634</v>
      </c>
      <c r="I127" s="38">
        <v>0</v>
      </c>
      <c r="J127" s="38">
        <v>4939257</v>
      </c>
      <c r="K127" s="38">
        <f t="shared" si="17"/>
        <v>0</v>
      </c>
      <c r="L127" s="38">
        <f t="shared" si="13"/>
        <v>423160</v>
      </c>
      <c r="M127" s="38">
        <f t="shared" si="14"/>
        <v>423160</v>
      </c>
      <c r="N127" s="38">
        <f>VLOOKUP(C127,X$5:AB690,4,FALSE)</f>
        <v>0</v>
      </c>
      <c r="O127" s="38">
        <f t="shared" si="15"/>
        <v>423160</v>
      </c>
      <c r="P127" s="38">
        <f t="shared" si="16"/>
        <v>8024794</v>
      </c>
      <c r="R127" s="69" t="s">
        <v>1240</v>
      </c>
      <c r="S127" s="181" t="s">
        <v>1855</v>
      </c>
      <c r="T127" s="60"/>
      <c r="U127" s="62">
        <v>383400</v>
      </c>
      <c r="V127" s="62">
        <v>1270076</v>
      </c>
      <c r="X127" s="69" t="s">
        <v>1237</v>
      </c>
      <c r="Y127" s="181" t="s">
        <v>1854</v>
      </c>
      <c r="Z127" s="60"/>
      <c r="AA127" s="60"/>
      <c r="AB127" s="62">
        <v>423160</v>
      </c>
    </row>
    <row r="128" spans="1:28" ht="15">
      <c r="A128" s="77">
        <v>124</v>
      </c>
      <c r="B128" s="78" t="s">
        <v>1239</v>
      </c>
      <c r="C128" s="77" t="s">
        <v>1240</v>
      </c>
      <c r="D128" s="77" t="s">
        <v>1148</v>
      </c>
      <c r="E128" s="79" t="s">
        <v>1241</v>
      </c>
      <c r="F128" s="87">
        <f t="shared" si="10"/>
        <v>0</v>
      </c>
      <c r="G128" s="38">
        <f t="shared" si="11"/>
        <v>1653476</v>
      </c>
      <c r="H128" s="38">
        <f t="shared" si="12"/>
        <v>1653476</v>
      </c>
      <c r="I128" s="38">
        <v>383400</v>
      </c>
      <c r="J128" s="38">
        <v>1270076</v>
      </c>
      <c r="K128" s="38">
        <f t="shared" si="17"/>
        <v>0</v>
      </c>
      <c r="L128" s="38">
        <f t="shared" si="13"/>
        <v>414053</v>
      </c>
      <c r="M128" s="38">
        <f t="shared" si="14"/>
        <v>414053</v>
      </c>
      <c r="N128" s="38">
        <f>VLOOKUP(C128,X$5:AB691,4,FALSE)</f>
        <v>0</v>
      </c>
      <c r="O128" s="38">
        <f t="shared" si="15"/>
        <v>414053</v>
      </c>
      <c r="P128" s="38">
        <f t="shared" si="16"/>
        <v>2067529</v>
      </c>
      <c r="R128" s="69" t="s">
        <v>1243</v>
      </c>
      <c r="S128" s="181" t="s">
        <v>1856</v>
      </c>
      <c r="T128" s="62">
        <v>1300550</v>
      </c>
      <c r="U128" s="62">
        <v>207475</v>
      </c>
      <c r="V128" s="62">
        <v>2433985</v>
      </c>
      <c r="X128" s="69" t="s">
        <v>1240</v>
      </c>
      <c r="Y128" s="181" t="s">
        <v>1855</v>
      </c>
      <c r="Z128" s="60"/>
      <c r="AA128" s="60"/>
      <c r="AB128" s="62">
        <v>414053</v>
      </c>
    </row>
    <row r="129" spans="1:28" ht="15">
      <c r="A129" s="77">
        <v>125</v>
      </c>
      <c r="B129" s="78" t="s">
        <v>1242</v>
      </c>
      <c r="C129" s="77" t="s">
        <v>1243</v>
      </c>
      <c r="D129" s="77" t="s">
        <v>1148</v>
      </c>
      <c r="E129" s="79" t="s">
        <v>1244</v>
      </c>
      <c r="F129" s="87">
        <f t="shared" si="10"/>
        <v>1300550</v>
      </c>
      <c r="G129" s="38">
        <f t="shared" si="11"/>
        <v>2641460</v>
      </c>
      <c r="H129" s="38">
        <f t="shared" si="12"/>
        <v>3942010</v>
      </c>
      <c r="I129" s="38">
        <v>207475</v>
      </c>
      <c r="J129" s="38">
        <v>2433985</v>
      </c>
      <c r="K129" s="38">
        <f t="shared" si="17"/>
        <v>203200</v>
      </c>
      <c r="L129" s="38">
        <f t="shared" si="13"/>
        <v>205312</v>
      </c>
      <c r="M129" s="38">
        <f t="shared" si="14"/>
        <v>408512</v>
      </c>
      <c r="N129" s="38">
        <f>VLOOKUP(C129,X$5:AB692,4,FALSE)</f>
        <v>3000</v>
      </c>
      <c r="O129" s="38">
        <f t="shared" si="15"/>
        <v>202312</v>
      </c>
      <c r="P129" s="38">
        <f t="shared" si="16"/>
        <v>4350522</v>
      </c>
      <c r="R129" s="69" t="s">
        <v>1246</v>
      </c>
      <c r="S129" s="181" t="s">
        <v>1857</v>
      </c>
      <c r="T129" s="62">
        <v>268387</v>
      </c>
      <c r="U129" s="62">
        <v>289930</v>
      </c>
      <c r="V129" s="62">
        <v>5404361</v>
      </c>
      <c r="X129" s="69" t="s">
        <v>1243</v>
      </c>
      <c r="Y129" s="181" t="s">
        <v>1856</v>
      </c>
      <c r="Z129" s="62">
        <v>203200</v>
      </c>
      <c r="AA129" s="62">
        <v>3000</v>
      </c>
      <c r="AB129" s="62">
        <v>202312</v>
      </c>
    </row>
    <row r="130" spans="1:28" ht="15">
      <c r="A130" s="77">
        <v>126</v>
      </c>
      <c r="B130" s="78" t="s">
        <v>1245</v>
      </c>
      <c r="C130" s="77" t="s">
        <v>1246</v>
      </c>
      <c r="D130" s="77" t="s">
        <v>1148</v>
      </c>
      <c r="E130" s="79" t="s">
        <v>1247</v>
      </c>
      <c r="F130" s="87">
        <f t="shared" si="10"/>
        <v>268387</v>
      </c>
      <c r="G130" s="38">
        <f t="shared" si="11"/>
        <v>5694291</v>
      </c>
      <c r="H130" s="38">
        <f t="shared" si="12"/>
        <v>5962678</v>
      </c>
      <c r="I130" s="38">
        <v>289930</v>
      </c>
      <c r="J130" s="38">
        <v>5404361</v>
      </c>
      <c r="K130" s="38">
        <f t="shared" si="17"/>
        <v>1371375</v>
      </c>
      <c r="L130" s="38">
        <f t="shared" si="13"/>
        <v>858886</v>
      </c>
      <c r="M130" s="38">
        <f t="shared" si="14"/>
        <v>2230261</v>
      </c>
      <c r="N130" s="38">
        <f>VLOOKUP(C130,X$5:AB693,4,FALSE)</f>
        <v>42200</v>
      </c>
      <c r="O130" s="38">
        <f t="shared" si="15"/>
        <v>816686</v>
      </c>
      <c r="P130" s="38">
        <f t="shared" si="16"/>
        <v>8192939</v>
      </c>
      <c r="R130" s="69" t="s">
        <v>1249</v>
      </c>
      <c r="S130" s="181" t="s">
        <v>1858</v>
      </c>
      <c r="T130" s="62">
        <v>1242064</v>
      </c>
      <c r="U130" s="62">
        <v>87200</v>
      </c>
      <c r="V130" s="62">
        <v>1953568</v>
      </c>
      <c r="X130" s="69" t="s">
        <v>1246</v>
      </c>
      <c r="Y130" s="181" t="s">
        <v>1857</v>
      </c>
      <c r="Z130" s="62">
        <v>1371375</v>
      </c>
      <c r="AA130" s="62">
        <v>42200</v>
      </c>
      <c r="AB130" s="62">
        <v>816686</v>
      </c>
    </row>
    <row r="131" spans="1:28" ht="15">
      <c r="A131" s="77">
        <v>127</v>
      </c>
      <c r="B131" s="78" t="s">
        <v>1248</v>
      </c>
      <c r="C131" s="77" t="s">
        <v>1249</v>
      </c>
      <c r="D131" s="77" t="s">
        <v>1148</v>
      </c>
      <c r="E131" s="79" t="s">
        <v>1250</v>
      </c>
      <c r="F131" s="87">
        <f t="shared" si="10"/>
        <v>1242064</v>
      </c>
      <c r="G131" s="38">
        <f t="shared" si="11"/>
        <v>2040768</v>
      </c>
      <c r="H131" s="38">
        <f t="shared" si="12"/>
        <v>3282832</v>
      </c>
      <c r="I131" s="38">
        <v>87200</v>
      </c>
      <c r="J131" s="38">
        <v>1953568</v>
      </c>
      <c r="K131" s="38">
        <f t="shared" si="17"/>
        <v>1392229</v>
      </c>
      <c r="L131" s="38">
        <f t="shared" si="13"/>
        <v>678825</v>
      </c>
      <c r="M131" s="38">
        <f t="shared" si="14"/>
        <v>2071054</v>
      </c>
      <c r="N131" s="38">
        <f>VLOOKUP(C131,X$5:AB694,4,FALSE)</f>
        <v>9000</v>
      </c>
      <c r="O131" s="38">
        <f t="shared" si="15"/>
        <v>669825</v>
      </c>
      <c r="P131" s="38">
        <f t="shared" si="16"/>
        <v>5353886</v>
      </c>
      <c r="R131" s="69" t="s">
        <v>1252</v>
      </c>
      <c r="S131" s="181" t="s">
        <v>1859</v>
      </c>
      <c r="T131" s="62">
        <v>6341900</v>
      </c>
      <c r="U131" s="62">
        <v>160680</v>
      </c>
      <c r="V131" s="62">
        <v>3374517</v>
      </c>
      <c r="X131" s="69" t="s">
        <v>1249</v>
      </c>
      <c r="Y131" s="181" t="s">
        <v>1858</v>
      </c>
      <c r="Z131" s="62">
        <v>1392229</v>
      </c>
      <c r="AA131" s="62">
        <v>9000</v>
      </c>
      <c r="AB131" s="62">
        <v>669825</v>
      </c>
    </row>
    <row r="132" spans="1:28" ht="15">
      <c r="A132" s="77">
        <v>128</v>
      </c>
      <c r="B132" s="78" t="s">
        <v>1251</v>
      </c>
      <c r="C132" s="77" t="s">
        <v>1252</v>
      </c>
      <c r="D132" s="77" t="s">
        <v>1148</v>
      </c>
      <c r="E132" s="79" t="s">
        <v>1253</v>
      </c>
      <c r="F132" s="87">
        <f t="shared" si="10"/>
        <v>6341900</v>
      </c>
      <c r="G132" s="38">
        <f t="shared" si="11"/>
        <v>3535197</v>
      </c>
      <c r="H132" s="38">
        <f t="shared" si="12"/>
        <v>9877097</v>
      </c>
      <c r="I132" s="38">
        <v>160680</v>
      </c>
      <c r="J132" s="38">
        <v>3374517</v>
      </c>
      <c r="K132" s="38">
        <f t="shared" si="17"/>
        <v>687023</v>
      </c>
      <c r="L132" s="38">
        <f t="shared" si="13"/>
        <v>748981</v>
      </c>
      <c r="M132" s="38">
        <f t="shared" si="14"/>
        <v>1436004</v>
      </c>
      <c r="N132" s="38">
        <f>VLOOKUP(C132,X$5:AB695,4,FALSE)</f>
        <v>105000</v>
      </c>
      <c r="O132" s="38">
        <f t="shared" si="15"/>
        <v>643981</v>
      </c>
      <c r="P132" s="38">
        <f t="shared" si="16"/>
        <v>11313101</v>
      </c>
      <c r="R132" s="69" t="s">
        <v>1255</v>
      </c>
      <c r="S132" s="181" t="s">
        <v>1820</v>
      </c>
      <c r="T132" s="62">
        <v>402800</v>
      </c>
      <c r="U132" s="62">
        <v>338945</v>
      </c>
      <c r="V132" s="62">
        <v>79236</v>
      </c>
      <c r="X132" s="69" t="s">
        <v>1252</v>
      </c>
      <c r="Y132" s="181" t="s">
        <v>1859</v>
      </c>
      <c r="Z132" s="62">
        <v>687023</v>
      </c>
      <c r="AA132" s="62">
        <v>105000</v>
      </c>
      <c r="AB132" s="62">
        <v>643981</v>
      </c>
    </row>
    <row r="133" spans="1:28" ht="15">
      <c r="A133" s="77">
        <v>129</v>
      </c>
      <c r="B133" s="78" t="s">
        <v>1254</v>
      </c>
      <c r="C133" s="77" t="s">
        <v>1255</v>
      </c>
      <c r="D133" s="77" t="s">
        <v>1148</v>
      </c>
      <c r="E133" s="79" t="s">
        <v>1135</v>
      </c>
      <c r="F133" s="87">
        <f t="shared" si="10"/>
        <v>402800</v>
      </c>
      <c r="G133" s="38">
        <f t="shared" si="11"/>
        <v>418181</v>
      </c>
      <c r="H133" s="38">
        <f t="shared" si="12"/>
        <v>820981</v>
      </c>
      <c r="I133" s="38">
        <v>338945</v>
      </c>
      <c r="J133" s="38">
        <v>79236</v>
      </c>
      <c r="K133" s="38">
        <f aca="true" t="shared" si="18" ref="K133:K169">VLOOKUP(C133,X$5:AD$568,3,FALSE)</f>
        <v>93865</v>
      </c>
      <c r="L133" s="38">
        <f t="shared" si="13"/>
        <v>207168</v>
      </c>
      <c r="M133" s="38">
        <f t="shared" si="14"/>
        <v>301033</v>
      </c>
      <c r="N133" s="38">
        <f>VLOOKUP(C133,X$5:AB696,4,FALSE)</f>
        <v>0</v>
      </c>
      <c r="O133" s="38">
        <f t="shared" si="15"/>
        <v>207168</v>
      </c>
      <c r="P133" s="38">
        <f t="shared" si="16"/>
        <v>1122014</v>
      </c>
      <c r="R133" s="69" t="s">
        <v>1257</v>
      </c>
      <c r="S133" s="181" t="s">
        <v>1860</v>
      </c>
      <c r="T133" s="62">
        <v>182000</v>
      </c>
      <c r="U133" s="62">
        <v>97385</v>
      </c>
      <c r="V133" s="62">
        <v>3022547</v>
      </c>
      <c r="X133" s="69" t="s">
        <v>1255</v>
      </c>
      <c r="Y133" s="181" t="s">
        <v>1820</v>
      </c>
      <c r="Z133" s="62">
        <v>93865</v>
      </c>
      <c r="AA133" s="60"/>
      <c r="AB133" s="62">
        <v>207168</v>
      </c>
    </row>
    <row r="134" spans="1:28" ht="15">
      <c r="A134" s="77">
        <v>130</v>
      </c>
      <c r="B134" s="78" t="s">
        <v>1256</v>
      </c>
      <c r="C134" s="77" t="s">
        <v>1257</v>
      </c>
      <c r="D134" s="77" t="s">
        <v>1148</v>
      </c>
      <c r="E134" s="79" t="s">
        <v>1258</v>
      </c>
      <c r="F134" s="87">
        <f aca="true" t="shared" si="19" ref="F134:F197">VLOOKUP(C134,R$5:V$568,3,FALSE)</f>
        <v>182000</v>
      </c>
      <c r="G134" s="38">
        <f aca="true" t="shared" si="20" ref="G134:G197">I134+J134</f>
        <v>3119932</v>
      </c>
      <c r="H134" s="38">
        <f aca="true" t="shared" si="21" ref="H134:H197">F134+G134</f>
        <v>3301932</v>
      </c>
      <c r="I134" s="38">
        <v>97385</v>
      </c>
      <c r="J134" s="38">
        <v>3022547</v>
      </c>
      <c r="K134" s="38">
        <f t="shared" si="18"/>
        <v>1470418</v>
      </c>
      <c r="L134" s="38">
        <f aca="true" t="shared" si="22" ref="L134:L197">N134+O134</f>
        <v>10746859</v>
      </c>
      <c r="M134" s="38">
        <f aca="true" t="shared" si="23" ref="M134:M197">K134+L134</f>
        <v>12217277</v>
      </c>
      <c r="N134" s="38">
        <f>VLOOKUP(C134,X$5:AB697,4,FALSE)</f>
        <v>0</v>
      </c>
      <c r="O134" s="38">
        <f aca="true" t="shared" si="24" ref="O134:O197">VLOOKUP(C134,X$5:AB$568,5,FALSE)</f>
        <v>10746859</v>
      </c>
      <c r="P134" s="38">
        <f aca="true" t="shared" si="25" ref="P134:P197">H134+M134</f>
        <v>15519209</v>
      </c>
      <c r="R134" s="69" t="s">
        <v>1260</v>
      </c>
      <c r="S134" s="181" t="s">
        <v>1861</v>
      </c>
      <c r="T134" s="62">
        <v>741680</v>
      </c>
      <c r="U134" s="62">
        <v>350141</v>
      </c>
      <c r="V134" s="62">
        <v>17883299</v>
      </c>
      <c r="X134" s="69" t="s">
        <v>1257</v>
      </c>
      <c r="Y134" s="181" t="s">
        <v>1860</v>
      </c>
      <c r="Z134" s="62">
        <v>1470418</v>
      </c>
      <c r="AA134" s="60"/>
      <c r="AB134" s="62">
        <v>10746859</v>
      </c>
    </row>
    <row r="135" spans="1:28" ht="15">
      <c r="A135" s="77">
        <v>131</v>
      </c>
      <c r="B135" s="78" t="s">
        <v>1259</v>
      </c>
      <c r="C135" s="77" t="s">
        <v>1260</v>
      </c>
      <c r="D135" s="77" t="s">
        <v>1148</v>
      </c>
      <c r="E135" s="79" t="s">
        <v>1261</v>
      </c>
      <c r="F135" s="87">
        <f t="shared" si="19"/>
        <v>741680</v>
      </c>
      <c r="G135" s="38">
        <f t="shared" si="20"/>
        <v>18233440</v>
      </c>
      <c r="H135" s="38">
        <f t="shared" si="21"/>
        <v>18975120</v>
      </c>
      <c r="I135" s="38">
        <v>350141</v>
      </c>
      <c r="J135" s="38">
        <v>17883299</v>
      </c>
      <c r="K135" s="38">
        <f t="shared" si="18"/>
        <v>0</v>
      </c>
      <c r="L135" s="38">
        <f t="shared" si="22"/>
        <v>5064679</v>
      </c>
      <c r="M135" s="38">
        <f t="shared" si="23"/>
        <v>5064679</v>
      </c>
      <c r="N135" s="38">
        <f>VLOOKUP(C135,X$5:AB698,4,FALSE)</f>
        <v>1690700</v>
      </c>
      <c r="O135" s="38">
        <f t="shared" si="24"/>
        <v>3373979</v>
      </c>
      <c r="P135" s="38">
        <f t="shared" si="25"/>
        <v>24039799</v>
      </c>
      <c r="R135" s="69" t="s">
        <v>1263</v>
      </c>
      <c r="S135" s="181" t="s">
        <v>1862</v>
      </c>
      <c r="T135" s="62">
        <v>117500</v>
      </c>
      <c r="U135" s="62">
        <v>102300</v>
      </c>
      <c r="V135" s="62">
        <v>357610</v>
      </c>
      <c r="X135" s="69" t="s">
        <v>1260</v>
      </c>
      <c r="Y135" s="181" t="s">
        <v>1861</v>
      </c>
      <c r="Z135" s="60"/>
      <c r="AA135" s="62">
        <v>1690700</v>
      </c>
      <c r="AB135" s="62">
        <v>3373979</v>
      </c>
    </row>
    <row r="136" spans="1:28" ht="15">
      <c r="A136" s="77">
        <v>132</v>
      </c>
      <c r="B136" s="78" t="s">
        <v>1262</v>
      </c>
      <c r="C136" s="77" t="s">
        <v>1263</v>
      </c>
      <c r="D136" s="77" t="s">
        <v>1148</v>
      </c>
      <c r="E136" s="79" t="s">
        <v>1264</v>
      </c>
      <c r="F136" s="87">
        <f t="shared" si="19"/>
        <v>117500</v>
      </c>
      <c r="G136" s="38">
        <f t="shared" si="20"/>
        <v>459910</v>
      </c>
      <c r="H136" s="38">
        <f t="shared" si="21"/>
        <v>577410</v>
      </c>
      <c r="I136" s="38">
        <v>102300</v>
      </c>
      <c r="J136" s="38">
        <v>357610</v>
      </c>
      <c r="K136" s="38">
        <f t="shared" si="18"/>
        <v>0</v>
      </c>
      <c r="L136" s="38">
        <f t="shared" si="22"/>
        <v>502095</v>
      </c>
      <c r="M136" s="38">
        <f t="shared" si="23"/>
        <v>502095</v>
      </c>
      <c r="N136" s="38">
        <f>VLOOKUP(C136,X$5:AB699,4,FALSE)</f>
        <v>0</v>
      </c>
      <c r="O136" s="38">
        <f t="shared" si="24"/>
        <v>502095</v>
      </c>
      <c r="P136" s="38">
        <f t="shared" si="25"/>
        <v>1079505</v>
      </c>
      <c r="R136" s="69" t="s">
        <v>1266</v>
      </c>
      <c r="S136" s="181" t="s">
        <v>1863</v>
      </c>
      <c r="T136" s="60"/>
      <c r="U136" s="60"/>
      <c r="V136" s="62">
        <v>120362</v>
      </c>
      <c r="X136" s="69" t="s">
        <v>1263</v>
      </c>
      <c r="Y136" s="181" t="s">
        <v>1862</v>
      </c>
      <c r="Z136" s="60"/>
      <c r="AA136" s="62">
        <v>0</v>
      </c>
      <c r="AB136" s="62">
        <v>502095</v>
      </c>
    </row>
    <row r="137" spans="1:28" ht="15">
      <c r="A137" s="77">
        <v>133</v>
      </c>
      <c r="B137" s="78" t="s">
        <v>1265</v>
      </c>
      <c r="C137" s="77" t="s">
        <v>1266</v>
      </c>
      <c r="D137" s="77" t="s">
        <v>1148</v>
      </c>
      <c r="E137" s="79" t="s">
        <v>1267</v>
      </c>
      <c r="F137" s="87">
        <f t="shared" si="19"/>
        <v>0</v>
      </c>
      <c r="G137" s="38">
        <f t="shared" si="20"/>
        <v>120362</v>
      </c>
      <c r="H137" s="38">
        <f t="shared" si="21"/>
        <v>120362</v>
      </c>
      <c r="I137" s="38">
        <v>0</v>
      </c>
      <c r="J137" s="38">
        <v>120362</v>
      </c>
      <c r="K137" s="38">
        <f t="shared" si="18"/>
        <v>0</v>
      </c>
      <c r="L137" s="38">
        <f t="shared" si="22"/>
        <v>131250</v>
      </c>
      <c r="M137" s="38">
        <f t="shared" si="23"/>
        <v>131250</v>
      </c>
      <c r="N137" s="38">
        <f>VLOOKUP(C137,X$5:AB700,4,FALSE)</f>
        <v>0</v>
      </c>
      <c r="O137" s="38">
        <f t="shared" si="24"/>
        <v>131250</v>
      </c>
      <c r="P137" s="38">
        <f t="shared" si="25"/>
        <v>251612</v>
      </c>
      <c r="R137" s="69" t="s">
        <v>1270</v>
      </c>
      <c r="S137" s="181" t="s">
        <v>1864</v>
      </c>
      <c r="T137" s="62">
        <v>152500</v>
      </c>
      <c r="U137" s="62">
        <v>906635</v>
      </c>
      <c r="V137" s="62">
        <v>2128272</v>
      </c>
      <c r="X137" s="69" t="s">
        <v>1266</v>
      </c>
      <c r="Y137" s="181" t="s">
        <v>1863</v>
      </c>
      <c r="Z137" s="60"/>
      <c r="AA137" s="60"/>
      <c r="AB137" s="62">
        <v>131250</v>
      </c>
    </row>
    <row r="138" spans="1:28" ht="15">
      <c r="A138" s="77">
        <v>134</v>
      </c>
      <c r="B138" s="78" t="s">
        <v>1269</v>
      </c>
      <c r="C138" s="77" t="s">
        <v>1270</v>
      </c>
      <c r="D138" s="77" t="s">
        <v>1268</v>
      </c>
      <c r="E138" s="79" t="s">
        <v>1271</v>
      </c>
      <c r="F138" s="87">
        <f t="shared" si="19"/>
        <v>152500</v>
      </c>
      <c r="G138" s="38">
        <f t="shared" si="20"/>
        <v>3034907</v>
      </c>
      <c r="H138" s="38">
        <f t="shared" si="21"/>
        <v>3187407</v>
      </c>
      <c r="I138" s="38">
        <v>906635</v>
      </c>
      <c r="J138" s="38">
        <v>2128272</v>
      </c>
      <c r="K138" s="38">
        <f t="shared" si="18"/>
        <v>0</v>
      </c>
      <c r="L138" s="38">
        <f t="shared" si="22"/>
        <v>2075285</v>
      </c>
      <c r="M138" s="38">
        <f t="shared" si="23"/>
        <v>2075285</v>
      </c>
      <c r="N138" s="38">
        <f>VLOOKUP(C138,X$5:AB701,4,FALSE)</f>
        <v>0</v>
      </c>
      <c r="O138" s="38">
        <f t="shared" si="24"/>
        <v>2075285</v>
      </c>
      <c r="P138" s="38">
        <f t="shared" si="25"/>
        <v>5262692</v>
      </c>
      <c r="R138" s="69" t="s">
        <v>1273</v>
      </c>
      <c r="S138" s="181" t="s">
        <v>1865</v>
      </c>
      <c r="T138" s="60"/>
      <c r="U138" s="60"/>
      <c r="V138" s="62">
        <v>195434</v>
      </c>
      <c r="X138" s="69" t="s">
        <v>1270</v>
      </c>
      <c r="Y138" s="181" t="s">
        <v>1864</v>
      </c>
      <c r="Z138" s="60"/>
      <c r="AA138" s="60"/>
      <c r="AB138" s="62">
        <v>2075285</v>
      </c>
    </row>
    <row r="139" spans="1:28" ht="15">
      <c r="A139" s="77">
        <v>135</v>
      </c>
      <c r="B139" s="78" t="s">
        <v>1272</v>
      </c>
      <c r="C139" s="77" t="s">
        <v>1273</v>
      </c>
      <c r="D139" s="77" t="s">
        <v>1268</v>
      </c>
      <c r="E139" s="79" t="s">
        <v>1274</v>
      </c>
      <c r="F139" s="87">
        <f t="shared" si="19"/>
        <v>0</v>
      </c>
      <c r="G139" s="38">
        <f t="shared" si="20"/>
        <v>195434</v>
      </c>
      <c r="H139" s="38">
        <f t="shared" si="21"/>
        <v>195434</v>
      </c>
      <c r="I139" s="38">
        <v>0</v>
      </c>
      <c r="J139" s="38">
        <v>195434</v>
      </c>
      <c r="K139" s="38">
        <v>0</v>
      </c>
      <c r="L139" s="38">
        <f t="shared" si="22"/>
        <v>0</v>
      </c>
      <c r="M139" s="38">
        <f t="shared" si="23"/>
        <v>0</v>
      </c>
      <c r="N139" s="38">
        <v>0</v>
      </c>
      <c r="O139" s="38">
        <v>0</v>
      </c>
      <c r="P139" s="38">
        <f t="shared" si="25"/>
        <v>195434</v>
      </c>
      <c r="R139" s="69" t="s">
        <v>1276</v>
      </c>
      <c r="S139" s="181" t="s">
        <v>1866</v>
      </c>
      <c r="T139" s="62">
        <v>1260880</v>
      </c>
      <c r="U139" s="62">
        <v>344000</v>
      </c>
      <c r="V139" s="62">
        <v>2987576</v>
      </c>
      <c r="X139" s="69" t="s">
        <v>1276</v>
      </c>
      <c r="Y139" s="181" t="s">
        <v>1866</v>
      </c>
      <c r="Z139" s="62">
        <v>8500</v>
      </c>
      <c r="AA139" s="60"/>
      <c r="AB139" s="62">
        <v>1100588</v>
      </c>
    </row>
    <row r="140" spans="1:28" ht="15">
      <c r="A140" s="77">
        <v>136</v>
      </c>
      <c r="B140" s="78" t="s">
        <v>1275</v>
      </c>
      <c r="C140" s="77" t="s">
        <v>1276</v>
      </c>
      <c r="D140" s="77" t="s">
        <v>1268</v>
      </c>
      <c r="E140" s="79" t="s">
        <v>1277</v>
      </c>
      <c r="F140" s="87">
        <f t="shared" si="19"/>
        <v>1260880</v>
      </c>
      <c r="G140" s="38">
        <f t="shared" si="20"/>
        <v>3331576</v>
      </c>
      <c r="H140" s="38">
        <f t="shared" si="21"/>
        <v>4592456</v>
      </c>
      <c r="I140" s="38">
        <v>344000</v>
      </c>
      <c r="J140" s="38">
        <v>2987576</v>
      </c>
      <c r="K140" s="38">
        <f t="shared" si="18"/>
        <v>8500</v>
      </c>
      <c r="L140" s="38">
        <f t="shared" si="22"/>
        <v>1100588</v>
      </c>
      <c r="M140" s="38">
        <f t="shared" si="23"/>
        <v>1109088</v>
      </c>
      <c r="N140" s="38">
        <f>VLOOKUP(C140,X$5:AB703,4,FALSE)</f>
        <v>0</v>
      </c>
      <c r="O140" s="38">
        <f t="shared" si="24"/>
        <v>1100588</v>
      </c>
      <c r="P140" s="38">
        <f t="shared" si="25"/>
        <v>5701544</v>
      </c>
      <c r="R140" s="69" t="s">
        <v>1279</v>
      </c>
      <c r="S140" s="181" t="s">
        <v>1867</v>
      </c>
      <c r="T140" s="60"/>
      <c r="U140" s="60"/>
      <c r="V140" s="62">
        <v>1764986</v>
      </c>
      <c r="X140" s="69" t="s">
        <v>1279</v>
      </c>
      <c r="Y140" s="181" t="s">
        <v>1867</v>
      </c>
      <c r="Z140" s="60"/>
      <c r="AA140" s="60"/>
      <c r="AB140" s="62">
        <v>1059205</v>
      </c>
    </row>
    <row r="141" spans="1:28" ht="15">
      <c r="A141" s="77">
        <v>137</v>
      </c>
      <c r="B141" s="78" t="s">
        <v>1278</v>
      </c>
      <c r="C141" s="77" t="s">
        <v>1279</v>
      </c>
      <c r="D141" s="77" t="s">
        <v>1268</v>
      </c>
      <c r="E141" s="79" t="s">
        <v>1280</v>
      </c>
      <c r="F141" s="87">
        <f t="shared" si="19"/>
        <v>0</v>
      </c>
      <c r="G141" s="38">
        <f t="shared" si="20"/>
        <v>1764986</v>
      </c>
      <c r="H141" s="38">
        <f t="shared" si="21"/>
        <v>1764986</v>
      </c>
      <c r="I141" s="38">
        <v>0</v>
      </c>
      <c r="J141" s="38">
        <v>1764986</v>
      </c>
      <c r="K141" s="38">
        <f t="shared" si="18"/>
        <v>0</v>
      </c>
      <c r="L141" s="38">
        <f t="shared" si="22"/>
        <v>1059205</v>
      </c>
      <c r="M141" s="38">
        <f t="shared" si="23"/>
        <v>1059205</v>
      </c>
      <c r="N141" s="38">
        <f>VLOOKUP(C141,X$5:AB704,4,FALSE)</f>
        <v>0</v>
      </c>
      <c r="O141" s="38">
        <f t="shared" si="24"/>
        <v>1059205</v>
      </c>
      <c r="P141" s="38">
        <f t="shared" si="25"/>
        <v>2824191</v>
      </c>
      <c r="R141" s="69" t="s">
        <v>1282</v>
      </c>
      <c r="S141" s="181" t="s">
        <v>1868</v>
      </c>
      <c r="T141" s="62">
        <v>3659312</v>
      </c>
      <c r="U141" s="62">
        <v>270845</v>
      </c>
      <c r="V141" s="62">
        <v>3409069</v>
      </c>
      <c r="X141" s="69" t="s">
        <v>1282</v>
      </c>
      <c r="Y141" s="181" t="s">
        <v>1868</v>
      </c>
      <c r="Z141" s="62">
        <v>0</v>
      </c>
      <c r="AA141" s="62">
        <v>37300</v>
      </c>
      <c r="AB141" s="62">
        <v>1536972</v>
      </c>
    </row>
    <row r="142" spans="1:28" ht="15">
      <c r="A142" s="77">
        <v>138</v>
      </c>
      <c r="B142" s="78" t="s">
        <v>1281</v>
      </c>
      <c r="C142" s="77" t="s">
        <v>1282</v>
      </c>
      <c r="D142" s="77" t="s">
        <v>1268</v>
      </c>
      <c r="E142" s="79" t="s">
        <v>1283</v>
      </c>
      <c r="F142" s="87">
        <f t="shared" si="19"/>
        <v>3659312</v>
      </c>
      <c r="G142" s="38">
        <f t="shared" si="20"/>
        <v>3679914</v>
      </c>
      <c r="H142" s="38">
        <f t="shared" si="21"/>
        <v>7339226</v>
      </c>
      <c r="I142" s="38">
        <v>270845</v>
      </c>
      <c r="J142" s="38">
        <v>3409069</v>
      </c>
      <c r="K142" s="38">
        <f t="shared" si="18"/>
        <v>0</v>
      </c>
      <c r="L142" s="38">
        <f t="shared" si="22"/>
        <v>1574272</v>
      </c>
      <c r="M142" s="38">
        <f t="shared" si="23"/>
        <v>1574272</v>
      </c>
      <c r="N142" s="38">
        <f>VLOOKUP(C142,X$5:AB705,4,FALSE)</f>
        <v>37300</v>
      </c>
      <c r="O142" s="38">
        <f t="shared" si="24"/>
        <v>1536972</v>
      </c>
      <c r="P142" s="38">
        <f t="shared" si="25"/>
        <v>8913498</v>
      </c>
      <c r="R142" s="69" t="s">
        <v>1285</v>
      </c>
      <c r="S142" s="181" t="s">
        <v>1869</v>
      </c>
      <c r="T142" s="62">
        <v>1134750</v>
      </c>
      <c r="U142" s="62">
        <v>103180</v>
      </c>
      <c r="V142" s="62">
        <v>2040405</v>
      </c>
      <c r="X142" s="69" t="s">
        <v>1285</v>
      </c>
      <c r="Y142" s="181" t="s">
        <v>1869</v>
      </c>
      <c r="Z142" s="62">
        <v>106000</v>
      </c>
      <c r="AA142" s="62">
        <v>2412906</v>
      </c>
      <c r="AB142" s="62">
        <v>3708411</v>
      </c>
    </row>
    <row r="143" spans="1:28" ht="15">
      <c r="A143" s="77">
        <v>139</v>
      </c>
      <c r="B143" s="78" t="s">
        <v>1284</v>
      </c>
      <c r="C143" s="77" t="s">
        <v>1285</v>
      </c>
      <c r="D143" s="77" t="s">
        <v>1268</v>
      </c>
      <c r="E143" s="79" t="s">
        <v>1286</v>
      </c>
      <c r="F143" s="87">
        <f t="shared" si="19"/>
        <v>1134750</v>
      </c>
      <c r="G143" s="38">
        <f t="shared" si="20"/>
        <v>2143585</v>
      </c>
      <c r="H143" s="38">
        <f t="shared" si="21"/>
        <v>3278335</v>
      </c>
      <c r="I143" s="38">
        <v>103180</v>
      </c>
      <c r="J143" s="38">
        <v>2040405</v>
      </c>
      <c r="K143" s="38">
        <f t="shared" si="18"/>
        <v>106000</v>
      </c>
      <c r="L143" s="38">
        <f t="shared" si="22"/>
        <v>6121317</v>
      </c>
      <c r="M143" s="38">
        <f t="shared" si="23"/>
        <v>6227317</v>
      </c>
      <c r="N143" s="38">
        <f>VLOOKUP(C143,X$5:AB706,4,FALSE)</f>
        <v>2412906</v>
      </c>
      <c r="O143" s="38">
        <f t="shared" si="24"/>
        <v>3708411</v>
      </c>
      <c r="P143" s="38">
        <f t="shared" si="25"/>
        <v>9505652</v>
      </c>
      <c r="R143" s="69" t="s">
        <v>1288</v>
      </c>
      <c r="S143" s="181" t="s">
        <v>1870</v>
      </c>
      <c r="T143" s="60"/>
      <c r="U143" s="60"/>
      <c r="V143" s="62">
        <v>600013</v>
      </c>
      <c r="X143" s="69" t="s">
        <v>1288</v>
      </c>
      <c r="Y143" s="181" t="s">
        <v>1870</v>
      </c>
      <c r="Z143" s="62">
        <v>95000</v>
      </c>
      <c r="AA143" s="60"/>
      <c r="AB143" s="62">
        <v>2339780</v>
      </c>
    </row>
    <row r="144" spans="1:28" ht="15">
      <c r="A144" s="77">
        <v>140</v>
      </c>
      <c r="B144" s="78" t="s">
        <v>1287</v>
      </c>
      <c r="C144" s="77" t="s">
        <v>1288</v>
      </c>
      <c r="D144" s="77" t="s">
        <v>1268</v>
      </c>
      <c r="E144" s="79" t="s">
        <v>1289</v>
      </c>
      <c r="F144" s="87">
        <f t="shared" si="19"/>
        <v>0</v>
      </c>
      <c r="G144" s="38">
        <f t="shared" si="20"/>
        <v>600013</v>
      </c>
      <c r="H144" s="38">
        <f t="shared" si="21"/>
        <v>600013</v>
      </c>
      <c r="I144" s="38">
        <v>0</v>
      </c>
      <c r="J144" s="38">
        <v>600013</v>
      </c>
      <c r="K144" s="38">
        <f t="shared" si="18"/>
        <v>95000</v>
      </c>
      <c r="L144" s="38">
        <f t="shared" si="22"/>
        <v>2339780</v>
      </c>
      <c r="M144" s="38">
        <f t="shared" si="23"/>
        <v>2434780</v>
      </c>
      <c r="N144" s="38">
        <f>VLOOKUP(C144,X$5:AB707,4,FALSE)</f>
        <v>0</v>
      </c>
      <c r="O144" s="38">
        <f t="shared" si="24"/>
        <v>2339780</v>
      </c>
      <c r="P144" s="38">
        <f t="shared" si="25"/>
        <v>3034793</v>
      </c>
      <c r="R144" s="69" t="s">
        <v>1291</v>
      </c>
      <c r="S144" s="181" t="s">
        <v>1871</v>
      </c>
      <c r="T144" s="62">
        <v>9576225</v>
      </c>
      <c r="U144" s="60"/>
      <c r="V144" s="62">
        <v>6024664</v>
      </c>
      <c r="X144" s="69" t="s">
        <v>1291</v>
      </c>
      <c r="Y144" s="181" t="s">
        <v>1871</v>
      </c>
      <c r="Z144" s="62">
        <v>4939142</v>
      </c>
      <c r="AA144" s="62">
        <v>409200</v>
      </c>
      <c r="AB144" s="62">
        <v>27346528</v>
      </c>
    </row>
    <row r="145" spans="1:28" ht="15">
      <c r="A145" s="77">
        <v>141</v>
      </c>
      <c r="B145" s="78" t="s">
        <v>1290</v>
      </c>
      <c r="C145" s="77" t="s">
        <v>1291</v>
      </c>
      <c r="D145" s="77" t="s">
        <v>1268</v>
      </c>
      <c r="E145" s="79" t="s">
        <v>1292</v>
      </c>
      <c r="F145" s="87">
        <f t="shared" si="19"/>
        <v>9576225</v>
      </c>
      <c r="G145" s="38">
        <f t="shared" si="20"/>
        <v>6024664</v>
      </c>
      <c r="H145" s="38">
        <f t="shared" si="21"/>
        <v>15600889</v>
      </c>
      <c r="I145" s="38">
        <v>0</v>
      </c>
      <c r="J145" s="38">
        <v>6024664</v>
      </c>
      <c r="K145" s="38">
        <f t="shared" si="18"/>
        <v>4939142</v>
      </c>
      <c r="L145" s="38">
        <f t="shared" si="22"/>
        <v>27755728</v>
      </c>
      <c r="M145" s="38">
        <f t="shared" si="23"/>
        <v>32694870</v>
      </c>
      <c r="N145" s="38">
        <f>VLOOKUP(C145,X$5:AB708,4,FALSE)</f>
        <v>409200</v>
      </c>
      <c r="O145" s="38">
        <f t="shared" si="24"/>
        <v>27346528</v>
      </c>
      <c r="P145" s="38">
        <f t="shared" si="25"/>
        <v>48295759</v>
      </c>
      <c r="R145" s="69" t="s">
        <v>1294</v>
      </c>
      <c r="S145" s="181" t="s">
        <v>1872</v>
      </c>
      <c r="T145" s="62">
        <v>21444828</v>
      </c>
      <c r="U145" s="62">
        <v>3599683</v>
      </c>
      <c r="V145" s="62">
        <v>31470953</v>
      </c>
      <c r="X145" s="69" t="s">
        <v>1294</v>
      </c>
      <c r="Y145" s="181" t="s">
        <v>1872</v>
      </c>
      <c r="Z145" s="62">
        <v>8755055</v>
      </c>
      <c r="AA145" s="62">
        <v>462105</v>
      </c>
      <c r="AB145" s="62">
        <v>42084177</v>
      </c>
    </row>
    <row r="146" spans="1:28" ht="15">
      <c r="A146" s="77">
        <v>142</v>
      </c>
      <c r="B146" s="78" t="s">
        <v>1293</v>
      </c>
      <c r="C146" s="77" t="s">
        <v>1294</v>
      </c>
      <c r="D146" s="77" t="s">
        <v>1268</v>
      </c>
      <c r="E146" s="79" t="s">
        <v>1295</v>
      </c>
      <c r="F146" s="87">
        <f t="shared" si="19"/>
        <v>21444828</v>
      </c>
      <c r="G146" s="38">
        <f t="shared" si="20"/>
        <v>35070636</v>
      </c>
      <c r="H146" s="38">
        <f t="shared" si="21"/>
        <v>56515464</v>
      </c>
      <c r="I146" s="38">
        <v>3599683</v>
      </c>
      <c r="J146" s="38">
        <v>31470953</v>
      </c>
      <c r="K146" s="38">
        <f t="shared" si="18"/>
        <v>8755055</v>
      </c>
      <c r="L146" s="38">
        <f t="shared" si="22"/>
        <v>42546282</v>
      </c>
      <c r="M146" s="38">
        <f t="shared" si="23"/>
        <v>51301337</v>
      </c>
      <c r="N146" s="38">
        <f>VLOOKUP(C146,X$5:AB709,4,FALSE)</f>
        <v>462105</v>
      </c>
      <c r="O146" s="38">
        <f t="shared" si="24"/>
        <v>42084177</v>
      </c>
      <c r="P146" s="38">
        <f t="shared" si="25"/>
        <v>107816801</v>
      </c>
      <c r="R146" s="69" t="s">
        <v>1297</v>
      </c>
      <c r="S146" s="181" t="s">
        <v>1873</v>
      </c>
      <c r="T146" s="62">
        <v>197500</v>
      </c>
      <c r="U146" s="62">
        <v>6500</v>
      </c>
      <c r="V146" s="62">
        <v>286481</v>
      </c>
      <c r="X146" s="69" t="s">
        <v>1297</v>
      </c>
      <c r="Y146" s="181" t="s">
        <v>1873</v>
      </c>
      <c r="Z146" s="62">
        <v>47639</v>
      </c>
      <c r="AA146" s="60"/>
      <c r="AB146" s="62">
        <v>15400</v>
      </c>
    </row>
    <row r="147" spans="1:28" ht="15">
      <c r="A147" s="77">
        <v>143</v>
      </c>
      <c r="B147" s="78" t="s">
        <v>1296</v>
      </c>
      <c r="C147" s="77" t="s">
        <v>1297</v>
      </c>
      <c r="D147" s="77" t="s">
        <v>1268</v>
      </c>
      <c r="E147" s="79" t="s">
        <v>1298</v>
      </c>
      <c r="F147" s="87">
        <f t="shared" si="19"/>
        <v>197500</v>
      </c>
      <c r="G147" s="38">
        <f t="shared" si="20"/>
        <v>292981</v>
      </c>
      <c r="H147" s="38">
        <f t="shared" si="21"/>
        <v>490481</v>
      </c>
      <c r="I147" s="38">
        <v>6500</v>
      </c>
      <c r="J147" s="38">
        <v>286481</v>
      </c>
      <c r="K147" s="38">
        <f t="shared" si="18"/>
        <v>47639</v>
      </c>
      <c r="L147" s="38">
        <f t="shared" si="22"/>
        <v>15400</v>
      </c>
      <c r="M147" s="38">
        <f t="shared" si="23"/>
        <v>63039</v>
      </c>
      <c r="N147" s="38">
        <f>VLOOKUP(C147,X$5:AB710,4,FALSE)</f>
        <v>0</v>
      </c>
      <c r="O147" s="38">
        <f t="shared" si="24"/>
        <v>15400</v>
      </c>
      <c r="P147" s="38">
        <f t="shared" si="25"/>
        <v>553520</v>
      </c>
      <c r="R147" s="69" t="s">
        <v>1300</v>
      </c>
      <c r="S147" s="181" t="s">
        <v>1874</v>
      </c>
      <c r="T147" s="62">
        <v>21550</v>
      </c>
      <c r="U147" s="62">
        <v>103020</v>
      </c>
      <c r="V147" s="62">
        <v>2058860</v>
      </c>
      <c r="X147" s="69" t="s">
        <v>1300</v>
      </c>
      <c r="Y147" s="181" t="s">
        <v>1874</v>
      </c>
      <c r="Z147" s="62">
        <v>173326</v>
      </c>
      <c r="AA147" s="60"/>
      <c r="AB147" s="62">
        <v>644945</v>
      </c>
    </row>
    <row r="148" spans="1:28" ht="15">
      <c r="A148" s="77">
        <v>144</v>
      </c>
      <c r="B148" s="78" t="s">
        <v>1299</v>
      </c>
      <c r="C148" s="77" t="s">
        <v>1300</v>
      </c>
      <c r="D148" s="77" t="s">
        <v>1268</v>
      </c>
      <c r="E148" s="79" t="s">
        <v>1301</v>
      </c>
      <c r="F148" s="87">
        <f t="shared" si="19"/>
        <v>21550</v>
      </c>
      <c r="G148" s="38">
        <f t="shared" si="20"/>
        <v>2161880</v>
      </c>
      <c r="H148" s="38">
        <f t="shared" si="21"/>
        <v>2183430</v>
      </c>
      <c r="I148" s="38">
        <v>103020</v>
      </c>
      <c r="J148" s="38">
        <v>2058860</v>
      </c>
      <c r="K148" s="38">
        <f t="shared" si="18"/>
        <v>173326</v>
      </c>
      <c r="L148" s="38">
        <f t="shared" si="22"/>
        <v>644945</v>
      </c>
      <c r="M148" s="38">
        <f t="shared" si="23"/>
        <v>818271</v>
      </c>
      <c r="N148" s="38">
        <f>VLOOKUP(C148,X$5:AB711,4,FALSE)</f>
        <v>0</v>
      </c>
      <c r="O148" s="38">
        <f t="shared" si="24"/>
        <v>644945</v>
      </c>
      <c r="P148" s="38">
        <f t="shared" si="25"/>
        <v>3001701</v>
      </c>
      <c r="R148" s="69" t="s">
        <v>1303</v>
      </c>
      <c r="S148" s="181" t="s">
        <v>1875</v>
      </c>
      <c r="T148" s="60"/>
      <c r="U148" s="62">
        <v>1306153</v>
      </c>
      <c r="V148" s="62">
        <v>6347512</v>
      </c>
      <c r="X148" s="69" t="s">
        <v>1303</v>
      </c>
      <c r="Y148" s="181" t="s">
        <v>1875</v>
      </c>
      <c r="Z148" s="62">
        <v>117100</v>
      </c>
      <c r="AA148" s="62">
        <v>200000</v>
      </c>
      <c r="AB148" s="62">
        <v>734207</v>
      </c>
    </row>
    <row r="149" spans="1:28" ht="15">
      <c r="A149" s="77">
        <v>145</v>
      </c>
      <c r="B149" s="78" t="s">
        <v>1302</v>
      </c>
      <c r="C149" s="77" t="s">
        <v>1303</v>
      </c>
      <c r="D149" s="77" t="s">
        <v>1268</v>
      </c>
      <c r="E149" s="79" t="s">
        <v>1304</v>
      </c>
      <c r="F149" s="87">
        <f t="shared" si="19"/>
        <v>0</v>
      </c>
      <c r="G149" s="38">
        <f t="shared" si="20"/>
        <v>7653665</v>
      </c>
      <c r="H149" s="38">
        <f t="shared" si="21"/>
        <v>7653665</v>
      </c>
      <c r="I149" s="38">
        <v>1306153</v>
      </c>
      <c r="J149" s="38">
        <v>6347512</v>
      </c>
      <c r="K149" s="38">
        <f t="shared" si="18"/>
        <v>117100</v>
      </c>
      <c r="L149" s="38">
        <f t="shared" si="22"/>
        <v>934207</v>
      </c>
      <c r="M149" s="38">
        <f t="shared" si="23"/>
        <v>1051307</v>
      </c>
      <c r="N149" s="38">
        <f>VLOOKUP(C149,X$5:AB712,4,FALSE)</f>
        <v>200000</v>
      </c>
      <c r="O149" s="38">
        <f t="shared" si="24"/>
        <v>734207</v>
      </c>
      <c r="P149" s="38">
        <f t="shared" si="25"/>
        <v>8704972</v>
      </c>
      <c r="R149" s="69" t="s">
        <v>1306</v>
      </c>
      <c r="S149" s="181" t="s">
        <v>1876</v>
      </c>
      <c r="T149" s="62">
        <v>0</v>
      </c>
      <c r="U149" s="62">
        <v>3400</v>
      </c>
      <c r="V149" s="62">
        <v>993043</v>
      </c>
      <c r="X149" s="69" t="s">
        <v>1306</v>
      </c>
      <c r="Y149" s="181" t="s">
        <v>1876</v>
      </c>
      <c r="Z149" s="62">
        <v>911001</v>
      </c>
      <c r="AA149" s="62">
        <v>63500</v>
      </c>
      <c r="AB149" s="62">
        <v>1351562</v>
      </c>
    </row>
    <row r="150" spans="1:28" ht="15">
      <c r="A150" s="77">
        <v>146</v>
      </c>
      <c r="B150" s="78" t="s">
        <v>1305</v>
      </c>
      <c r="C150" s="77" t="s">
        <v>1306</v>
      </c>
      <c r="D150" s="77" t="s">
        <v>1268</v>
      </c>
      <c r="E150" s="79" t="s">
        <v>1307</v>
      </c>
      <c r="F150" s="87">
        <f t="shared" si="19"/>
        <v>0</v>
      </c>
      <c r="G150" s="38">
        <f t="shared" si="20"/>
        <v>996443</v>
      </c>
      <c r="H150" s="38">
        <f t="shared" si="21"/>
        <v>996443</v>
      </c>
      <c r="I150" s="38">
        <v>3400</v>
      </c>
      <c r="J150" s="38">
        <v>993043</v>
      </c>
      <c r="K150" s="38">
        <f t="shared" si="18"/>
        <v>911001</v>
      </c>
      <c r="L150" s="38">
        <f t="shared" si="22"/>
        <v>1415062</v>
      </c>
      <c r="M150" s="38">
        <f t="shared" si="23"/>
        <v>2326063</v>
      </c>
      <c r="N150" s="38">
        <f>VLOOKUP(C150,X$5:AB713,4,FALSE)</f>
        <v>63500</v>
      </c>
      <c r="O150" s="38">
        <f t="shared" si="24"/>
        <v>1351562</v>
      </c>
      <c r="P150" s="38">
        <f t="shared" si="25"/>
        <v>3322506</v>
      </c>
      <c r="R150" s="69" t="s">
        <v>1309</v>
      </c>
      <c r="S150" s="181" t="s">
        <v>1877</v>
      </c>
      <c r="T150" s="60"/>
      <c r="U150" s="62">
        <v>248450</v>
      </c>
      <c r="V150" s="62">
        <v>2830324</v>
      </c>
      <c r="X150" s="69" t="s">
        <v>1309</v>
      </c>
      <c r="Y150" s="181" t="s">
        <v>1877</v>
      </c>
      <c r="Z150" s="62">
        <v>72975</v>
      </c>
      <c r="AA150" s="62">
        <v>158000</v>
      </c>
      <c r="AB150" s="62">
        <v>985960</v>
      </c>
    </row>
    <row r="151" spans="1:28" ht="15">
      <c r="A151" s="77">
        <v>147</v>
      </c>
      <c r="B151" s="78" t="s">
        <v>1308</v>
      </c>
      <c r="C151" s="77" t="s">
        <v>1309</v>
      </c>
      <c r="D151" s="77" t="s">
        <v>1268</v>
      </c>
      <c r="E151" s="79" t="s">
        <v>1310</v>
      </c>
      <c r="F151" s="87">
        <f t="shared" si="19"/>
        <v>0</v>
      </c>
      <c r="G151" s="38">
        <f t="shared" si="20"/>
        <v>3078774</v>
      </c>
      <c r="H151" s="38">
        <f t="shared" si="21"/>
        <v>3078774</v>
      </c>
      <c r="I151" s="38">
        <v>248450</v>
      </c>
      <c r="J151" s="38">
        <v>2830324</v>
      </c>
      <c r="K151" s="38">
        <f t="shared" si="18"/>
        <v>72975</v>
      </c>
      <c r="L151" s="38">
        <f t="shared" si="22"/>
        <v>1143960</v>
      </c>
      <c r="M151" s="38">
        <f t="shared" si="23"/>
        <v>1216935</v>
      </c>
      <c r="N151" s="38">
        <f>VLOOKUP(C151,X$5:AB714,4,FALSE)</f>
        <v>158000</v>
      </c>
      <c r="O151" s="38">
        <f t="shared" si="24"/>
        <v>985960</v>
      </c>
      <c r="P151" s="38">
        <f t="shared" si="25"/>
        <v>4295709</v>
      </c>
      <c r="R151" s="69" t="s">
        <v>1312</v>
      </c>
      <c r="S151" s="181" t="s">
        <v>1878</v>
      </c>
      <c r="T151" s="62">
        <v>12831385</v>
      </c>
      <c r="U151" s="62">
        <v>1523181</v>
      </c>
      <c r="V151" s="62">
        <v>22232004</v>
      </c>
      <c r="X151" s="69" t="s">
        <v>1312</v>
      </c>
      <c r="Y151" s="181" t="s">
        <v>1878</v>
      </c>
      <c r="Z151" s="62">
        <v>10683296</v>
      </c>
      <c r="AA151" s="62">
        <v>1369660</v>
      </c>
      <c r="AB151" s="62">
        <v>12429861</v>
      </c>
    </row>
    <row r="152" spans="1:28" ht="15">
      <c r="A152" s="77">
        <v>148</v>
      </c>
      <c r="B152" s="78" t="s">
        <v>1311</v>
      </c>
      <c r="C152" s="77" t="s">
        <v>1312</v>
      </c>
      <c r="D152" s="77" t="s">
        <v>1268</v>
      </c>
      <c r="E152" s="79" t="s">
        <v>1313</v>
      </c>
      <c r="F152" s="87">
        <f t="shared" si="19"/>
        <v>12831385</v>
      </c>
      <c r="G152" s="38">
        <f t="shared" si="20"/>
        <v>23755185</v>
      </c>
      <c r="H152" s="38">
        <f t="shared" si="21"/>
        <v>36586570</v>
      </c>
      <c r="I152" s="38">
        <v>1523181</v>
      </c>
      <c r="J152" s="38">
        <v>22232004</v>
      </c>
      <c r="K152" s="38">
        <f t="shared" si="18"/>
        <v>10683296</v>
      </c>
      <c r="L152" s="38">
        <f t="shared" si="22"/>
        <v>13799521</v>
      </c>
      <c r="M152" s="38">
        <f t="shared" si="23"/>
        <v>24482817</v>
      </c>
      <c r="N152" s="38">
        <f>VLOOKUP(C152,X$5:AB715,4,FALSE)</f>
        <v>1369660</v>
      </c>
      <c r="O152" s="38">
        <f t="shared" si="24"/>
        <v>12429861</v>
      </c>
      <c r="P152" s="38">
        <f t="shared" si="25"/>
        <v>61069387</v>
      </c>
      <c r="R152" s="69" t="s">
        <v>1315</v>
      </c>
      <c r="S152" s="181" t="s">
        <v>1879</v>
      </c>
      <c r="T152" s="62">
        <v>427800</v>
      </c>
      <c r="U152" s="62">
        <v>1530700</v>
      </c>
      <c r="V152" s="62">
        <v>6539477</v>
      </c>
      <c r="X152" s="69" t="s">
        <v>1315</v>
      </c>
      <c r="Y152" s="181" t="s">
        <v>1879</v>
      </c>
      <c r="Z152" s="62">
        <v>0</v>
      </c>
      <c r="AA152" s="60"/>
      <c r="AB152" s="62">
        <v>2384690</v>
      </c>
    </row>
    <row r="153" spans="1:28" ht="15">
      <c r="A153" s="77">
        <v>149</v>
      </c>
      <c r="B153" s="78" t="s">
        <v>1314</v>
      </c>
      <c r="C153" s="77" t="s">
        <v>1315</v>
      </c>
      <c r="D153" s="77" t="s">
        <v>1268</v>
      </c>
      <c r="E153" s="79" t="s">
        <v>1316</v>
      </c>
      <c r="F153" s="87">
        <f t="shared" si="19"/>
        <v>427800</v>
      </c>
      <c r="G153" s="38">
        <f t="shared" si="20"/>
        <v>8070177</v>
      </c>
      <c r="H153" s="38">
        <f t="shared" si="21"/>
        <v>8497977</v>
      </c>
      <c r="I153" s="38">
        <v>1530700</v>
      </c>
      <c r="J153" s="38">
        <v>6539477</v>
      </c>
      <c r="K153" s="38">
        <f t="shared" si="18"/>
        <v>0</v>
      </c>
      <c r="L153" s="38">
        <f t="shared" si="22"/>
        <v>2384690</v>
      </c>
      <c r="M153" s="38">
        <f t="shared" si="23"/>
        <v>2384690</v>
      </c>
      <c r="N153" s="38">
        <f>VLOOKUP(C153,X$5:AB716,4,FALSE)</f>
        <v>0</v>
      </c>
      <c r="O153" s="38">
        <f t="shared" si="24"/>
        <v>2384690</v>
      </c>
      <c r="P153" s="38">
        <f t="shared" si="25"/>
        <v>10882667</v>
      </c>
      <c r="R153" s="69" t="s">
        <v>1318</v>
      </c>
      <c r="S153" s="181" t="s">
        <v>1880</v>
      </c>
      <c r="T153" s="62">
        <v>9632298</v>
      </c>
      <c r="U153" s="62">
        <v>6064337</v>
      </c>
      <c r="V153" s="62">
        <v>9538456</v>
      </c>
      <c r="X153" s="69" t="s">
        <v>1318</v>
      </c>
      <c r="Y153" s="181" t="s">
        <v>1880</v>
      </c>
      <c r="Z153" s="60"/>
      <c r="AA153" s="60"/>
      <c r="AB153" s="62">
        <v>2836954</v>
      </c>
    </row>
    <row r="154" spans="1:28" ht="15">
      <c r="A154" s="77">
        <v>150</v>
      </c>
      <c r="B154" s="78" t="s">
        <v>1317</v>
      </c>
      <c r="C154" s="77" t="s">
        <v>1318</v>
      </c>
      <c r="D154" s="77" t="s">
        <v>1268</v>
      </c>
      <c r="E154" s="79" t="s">
        <v>1319</v>
      </c>
      <c r="F154" s="87">
        <f t="shared" si="19"/>
        <v>9632298</v>
      </c>
      <c r="G154" s="38">
        <f t="shared" si="20"/>
        <v>15602793</v>
      </c>
      <c r="H154" s="38">
        <f t="shared" si="21"/>
        <v>25235091</v>
      </c>
      <c r="I154" s="38">
        <v>6064337</v>
      </c>
      <c r="J154" s="38">
        <v>9538456</v>
      </c>
      <c r="K154" s="38">
        <f t="shared" si="18"/>
        <v>0</v>
      </c>
      <c r="L154" s="38">
        <f t="shared" si="22"/>
        <v>2836954</v>
      </c>
      <c r="M154" s="38">
        <f t="shared" si="23"/>
        <v>2836954</v>
      </c>
      <c r="N154" s="38">
        <f>VLOOKUP(C154,X$5:AB717,4,FALSE)</f>
        <v>0</v>
      </c>
      <c r="O154" s="38">
        <f t="shared" si="24"/>
        <v>2836954</v>
      </c>
      <c r="P154" s="38">
        <f t="shared" si="25"/>
        <v>28072045</v>
      </c>
      <c r="R154" s="69" t="s">
        <v>1321</v>
      </c>
      <c r="S154" s="181" t="s">
        <v>1881</v>
      </c>
      <c r="T154" s="62">
        <v>12500</v>
      </c>
      <c r="U154" s="62">
        <v>1462225</v>
      </c>
      <c r="V154" s="62">
        <v>3899051</v>
      </c>
      <c r="X154" s="69" t="s">
        <v>1321</v>
      </c>
      <c r="Y154" s="181" t="s">
        <v>1881</v>
      </c>
      <c r="Z154" s="62">
        <v>8103</v>
      </c>
      <c r="AA154" s="60"/>
      <c r="AB154" s="62">
        <v>1177801</v>
      </c>
    </row>
    <row r="155" spans="1:28" ht="15">
      <c r="A155" s="77">
        <v>151</v>
      </c>
      <c r="B155" s="78" t="s">
        <v>1320</v>
      </c>
      <c r="C155" s="77" t="s">
        <v>1321</v>
      </c>
      <c r="D155" s="77" t="s">
        <v>1268</v>
      </c>
      <c r="E155" s="79" t="s">
        <v>1322</v>
      </c>
      <c r="F155" s="87">
        <f t="shared" si="19"/>
        <v>12500</v>
      </c>
      <c r="G155" s="38">
        <f t="shared" si="20"/>
        <v>5361276</v>
      </c>
      <c r="H155" s="38">
        <f t="shared" si="21"/>
        <v>5373776</v>
      </c>
      <c r="I155" s="38">
        <v>1462225</v>
      </c>
      <c r="J155" s="38">
        <v>3899051</v>
      </c>
      <c r="K155" s="38">
        <f t="shared" si="18"/>
        <v>8103</v>
      </c>
      <c r="L155" s="38">
        <f t="shared" si="22"/>
        <v>1177801</v>
      </c>
      <c r="M155" s="38">
        <f t="shared" si="23"/>
        <v>1185904</v>
      </c>
      <c r="N155" s="38">
        <f>VLOOKUP(C155,X$5:AB718,4,FALSE)</f>
        <v>0</v>
      </c>
      <c r="O155" s="38">
        <f t="shared" si="24"/>
        <v>1177801</v>
      </c>
      <c r="P155" s="38">
        <f t="shared" si="25"/>
        <v>6559680</v>
      </c>
      <c r="R155" s="69" t="s">
        <v>1324</v>
      </c>
      <c r="S155" s="181" t="s">
        <v>1882</v>
      </c>
      <c r="T155" s="60"/>
      <c r="U155" s="60"/>
      <c r="V155" s="62">
        <v>96149</v>
      </c>
      <c r="X155" s="69" t="s">
        <v>1324</v>
      </c>
      <c r="Y155" s="181" t="s">
        <v>1882</v>
      </c>
      <c r="Z155" s="62">
        <v>3500</v>
      </c>
      <c r="AA155" s="60"/>
      <c r="AB155" s="62">
        <v>67118</v>
      </c>
    </row>
    <row r="156" spans="1:28" ht="15">
      <c r="A156" s="77">
        <v>152</v>
      </c>
      <c r="B156" s="78" t="s">
        <v>1323</v>
      </c>
      <c r="C156" s="77" t="s">
        <v>1324</v>
      </c>
      <c r="D156" s="77" t="s">
        <v>1268</v>
      </c>
      <c r="E156" s="79" t="s">
        <v>1325</v>
      </c>
      <c r="F156" s="87">
        <f t="shared" si="19"/>
        <v>0</v>
      </c>
      <c r="G156" s="38">
        <f t="shared" si="20"/>
        <v>96149</v>
      </c>
      <c r="H156" s="38">
        <f t="shared" si="21"/>
        <v>96149</v>
      </c>
      <c r="I156" s="38">
        <v>0</v>
      </c>
      <c r="J156" s="38">
        <v>96149</v>
      </c>
      <c r="K156" s="38">
        <f t="shared" si="18"/>
        <v>3500</v>
      </c>
      <c r="L156" s="38">
        <f t="shared" si="22"/>
        <v>67118</v>
      </c>
      <c r="M156" s="38">
        <f t="shared" si="23"/>
        <v>70618</v>
      </c>
      <c r="N156" s="38">
        <f>VLOOKUP(C156,X$5:AB719,4,FALSE)</f>
        <v>0</v>
      </c>
      <c r="O156" s="38">
        <f t="shared" si="24"/>
        <v>67118</v>
      </c>
      <c r="P156" s="38">
        <f t="shared" si="25"/>
        <v>166767</v>
      </c>
      <c r="R156" s="69" t="s">
        <v>1327</v>
      </c>
      <c r="S156" s="181" t="s">
        <v>1883</v>
      </c>
      <c r="T156" s="60"/>
      <c r="U156" s="62">
        <v>22400</v>
      </c>
      <c r="V156" s="62">
        <v>567505</v>
      </c>
      <c r="X156" s="69" t="s">
        <v>1327</v>
      </c>
      <c r="Y156" s="181" t="s">
        <v>1883</v>
      </c>
      <c r="Z156" s="60"/>
      <c r="AA156" s="60"/>
      <c r="AB156" s="62">
        <v>1126788</v>
      </c>
    </row>
    <row r="157" spans="1:28" ht="15">
      <c r="A157" s="77">
        <v>153</v>
      </c>
      <c r="B157" s="78" t="s">
        <v>1326</v>
      </c>
      <c r="C157" s="77" t="s">
        <v>1327</v>
      </c>
      <c r="D157" s="77" t="s">
        <v>1268</v>
      </c>
      <c r="E157" s="79" t="s">
        <v>1328</v>
      </c>
      <c r="F157" s="87">
        <f t="shared" si="19"/>
        <v>0</v>
      </c>
      <c r="G157" s="38">
        <f t="shared" si="20"/>
        <v>589905</v>
      </c>
      <c r="H157" s="38">
        <f t="shared" si="21"/>
        <v>589905</v>
      </c>
      <c r="I157" s="38">
        <v>22400</v>
      </c>
      <c r="J157" s="38">
        <v>567505</v>
      </c>
      <c r="K157" s="38">
        <f t="shared" si="18"/>
        <v>0</v>
      </c>
      <c r="L157" s="38">
        <f t="shared" si="22"/>
        <v>1126788</v>
      </c>
      <c r="M157" s="38">
        <f t="shared" si="23"/>
        <v>1126788</v>
      </c>
      <c r="N157" s="38">
        <f>VLOOKUP(C157,X$5:AB720,4,FALSE)</f>
        <v>0</v>
      </c>
      <c r="O157" s="38">
        <f t="shared" si="24"/>
        <v>1126788</v>
      </c>
      <c r="P157" s="38">
        <f t="shared" si="25"/>
        <v>1716693</v>
      </c>
      <c r="R157" s="69" t="s">
        <v>1330</v>
      </c>
      <c r="S157" s="181" t="s">
        <v>1884</v>
      </c>
      <c r="T157" s="62">
        <v>627400</v>
      </c>
      <c r="U157" s="62">
        <v>230000</v>
      </c>
      <c r="V157" s="62">
        <v>2086782</v>
      </c>
      <c r="X157" s="69" t="s">
        <v>1330</v>
      </c>
      <c r="Y157" s="181" t="s">
        <v>1884</v>
      </c>
      <c r="Z157" s="62">
        <v>16829510</v>
      </c>
      <c r="AA157" s="60"/>
      <c r="AB157" s="62">
        <v>6010646</v>
      </c>
    </row>
    <row r="158" spans="1:28" ht="15">
      <c r="A158" s="77">
        <v>154</v>
      </c>
      <c r="B158" s="78" t="s">
        <v>1329</v>
      </c>
      <c r="C158" s="77" t="s">
        <v>1330</v>
      </c>
      <c r="D158" s="77" t="s">
        <v>1268</v>
      </c>
      <c r="E158" s="79" t="s">
        <v>1331</v>
      </c>
      <c r="F158" s="87">
        <f t="shared" si="19"/>
        <v>627400</v>
      </c>
      <c r="G158" s="38">
        <f t="shared" si="20"/>
        <v>2316782</v>
      </c>
      <c r="H158" s="38">
        <f t="shared" si="21"/>
        <v>2944182</v>
      </c>
      <c r="I158" s="38">
        <v>230000</v>
      </c>
      <c r="J158" s="38">
        <v>2086782</v>
      </c>
      <c r="K158" s="38">
        <f t="shared" si="18"/>
        <v>16829510</v>
      </c>
      <c r="L158" s="38">
        <f t="shared" si="22"/>
        <v>6010646</v>
      </c>
      <c r="M158" s="38">
        <f t="shared" si="23"/>
        <v>22840156</v>
      </c>
      <c r="N158" s="38">
        <f>VLOOKUP(C158,X$5:AB721,4,FALSE)</f>
        <v>0</v>
      </c>
      <c r="O158" s="38">
        <f t="shared" si="24"/>
        <v>6010646</v>
      </c>
      <c r="P158" s="38">
        <f t="shared" si="25"/>
        <v>25784338</v>
      </c>
      <c r="R158" s="69" t="s">
        <v>1333</v>
      </c>
      <c r="S158" s="181" t="s">
        <v>1885</v>
      </c>
      <c r="T158" s="62">
        <v>30500</v>
      </c>
      <c r="U158" s="62">
        <v>303150</v>
      </c>
      <c r="V158" s="62">
        <v>4395420</v>
      </c>
      <c r="X158" s="69" t="s">
        <v>1333</v>
      </c>
      <c r="Y158" s="181" t="s">
        <v>1885</v>
      </c>
      <c r="Z158" s="62">
        <v>129071</v>
      </c>
      <c r="AA158" s="62">
        <v>70000</v>
      </c>
      <c r="AB158" s="62">
        <v>4014400</v>
      </c>
    </row>
    <row r="159" spans="1:28" ht="15">
      <c r="A159" s="77">
        <v>155</v>
      </c>
      <c r="B159" s="78" t="s">
        <v>1332</v>
      </c>
      <c r="C159" s="77" t="s">
        <v>1333</v>
      </c>
      <c r="D159" s="77" t="s">
        <v>1268</v>
      </c>
      <c r="E159" s="79" t="s">
        <v>1334</v>
      </c>
      <c r="F159" s="87">
        <f t="shared" si="19"/>
        <v>30500</v>
      </c>
      <c r="G159" s="38">
        <f t="shared" si="20"/>
        <v>4698570</v>
      </c>
      <c r="H159" s="38">
        <f t="shared" si="21"/>
        <v>4729070</v>
      </c>
      <c r="I159" s="38">
        <v>303150</v>
      </c>
      <c r="J159" s="38">
        <v>4395420</v>
      </c>
      <c r="K159" s="38">
        <f t="shared" si="18"/>
        <v>129071</v>
      </c>
      <c r="L159" s="38">
        <f t="shared" si="22"/>
        <v>4084400</v>
      </c>
      <c r="M159" s="38">
        <f t="shared" si="23"/>
        <v>4213471</v>
      </c>
      <c r="N159" s="38">
        <f>VLOOKUP(C159,X$5:AB722,4,FALSE)</f>
        <v>70000</v>
      </c>
      <c r="O159" s="38">
        <f t="shared" si="24"/>
        <v>4014400</v>
      </c>
      <c r="P159" s="38">
        <f t="shared" si="25"/>
        <v>8942541</v>
      </c>
      <c r="R159" s="69" t="s">
        <v>1336</v>
      </c>
      <c r="S159" s="181" t="s">
        <v>1886</v>
      </c>
      <c r="T159" s="62">
        <v>95700</v>
      </c>
      <c r="U159" s="60"/>
      <c r="V159" s="62">
        <v>1548508</v>
      </c>
      <c r="X159" s="69" t="s">
        <v>1336</v>
      </c>
      <c r="Y159" s="181" t="s">
        <v>1886</v>
      </c>
      <c r="Z159" s="62">
        <v>192500</v>
      </c>
      <c r="AA159" s="60"/>
      <c r="AB159" s="62">
        <v>630131</v>
      </c>
    </row>
    <row r="160" spans="1:28" ht="15">
      <c r="A160" s="77">
        <v>156</v>
      </c>
      <c r="B160" s="78" t="s">
        <v>1335</v>
      </c>
      <c r="C160" s="77" t="s">
        <v>1336</v>
      </c>
      <c r="D160" s="77" t="s">
        <v>1268</v>
      </c>
      <c r="E160" s="79" t="s">
        <v>1337</v>
      </c>
      <c r="F160" s="87">
        <f t="shared" si="19"/>
        <v>95700</v>
      </c>
      <c r="G160" s="38">
        <f t="shared" si="20"/>
        <v>1548508</v>
      </c>
      <c r="H160" s="38">
        <f t="shared" si="21"/>
        <v>1644208</v>
      </c>
      <c r="I160" s="38">
        <v>0</v>
      </c>
      <c r="J160" s="38">
        <v>1548508</v>
      </c>
      <c r="K160" s="38">
        <f t="shared" si="18"/>
        <v>192500</v>
      </c>
      <c r="L160" s="38">
        <f t="shared" si="22"/>
        <v>630131</v>
      </c>
      <c r="M160" s="38">
        <f t="shared" si="23"/>
        <v>822631</v>
      </c>
      <c r="N160" s="38">
        <f>VLOOKUP(C160,X$5:AB723,4,FALSE)</f>
        <v>0</v>
      </c>
      <c r="O160" s="38">
        <f t="shared" si="24"/>
        <v>630131</v>
      </c>
      <c r="P160" s="38">
        <f t="shared" si="25"/>
        <v>2466839</v>
      </c>
      <c r="R160" s="69" t="s">
        <v>1339</v>
      </c>
      <c r="S160" s="181" t="s">
        <v>1887</v>
      </c>
      <c r="T160" s="62">
        <v>13126</v>
      </c>
      <c r="U160" s="62">
        <v>77000</v>
      </c>
      <c r="V160" s="62">
        <v>1134253</v>
      </c>
      <c r="X160" s="69" t="s">
        <v>1339</v>
      </c>
      <c r="Y160" s="181" t="s">
        <v>1887</v>
      </c>
      <c r="Z160" s="62">
        <v>25960</v>
      </c>
      <c r="AA160" s="62">
        <v>1542000</v>
      </c>
      <c r="AB160" s="62">
        <v>111530</v>
      </c>
    </row>
    <row r="161" spans="1:28" ht="15">
      <c r="A161" s="77">
        <v>157</v>
      </c>
      <c r="B161" s="78" t="s">
        <v>1338</v>
      </c>
      <c r="C161" s="77" t="s">
        <v>1339</v>
      </c>
      <c r="D161" s="77" t="s">
        <v>1268</v>
      </c>
      <c r="E161" s="79" t="s">
        <v>1340</v>
      </c>
      <c r="F161" s="87">
        <f t="shared" si="19"/>
        <v>13126</v>
      </c>
      <c r="G161" s="38">
        <f t="shared" si="20"/>
        <v>1211253</v>
      </c>
      <c r="H161" s="38">
        <f t="shared" si="21"/>
        <v>1224379</v>
      </c>
      <c r="I161" s="38">
        <v>77000</v>
      </c>
      <c r="J161" s="38">
        <v>1134253</v>
      </c>
      <c r="K161" s="38">
        <f t="shared" si="18"/>
        <v>25960</v>
      </c>
      <c r="L161" s="38">
        <f t="shared" si="22"/>
        <v>1653530</v>
      </c>
      <c r="M161" s="38">
        <f t="shared" si="23"/>
        <v>1679490</v>
      </c>
      <c r="N161" s="38">
        <f>VLOOKUP(C161,X$5:AB724,4,FALSE)</f>
        <v>1542000</v>
      </c>
      <c r="O161" s="38">
        <f t="shared" si="24"/>
        <v>111530</v>
      </c>
      <c r="P161" s="38">
        <f t="shared" si="25"/>
        <v>2903869</v>
      </c>
      <c r="R161" s="69" t="s">
        <v>1342</v>
      </c>
      <c r="S161" s="181" t="s">
        <v>1888</v>
      </c>
      <c r="T161" s="62">
        <v>375900</v>
      </c>
      <c r="U161" s="62">
        <v>178850</v>
      </c>
      <c r="V161" s="62">
        <v>1630296</v>
      </c>
      <c r="X161" s="69" t="s">
        <v>1342</v>
      </c>
      <c r="Y161" s="181" t="s">
        <v>1888</v>
      </c>
      <c r="Z161" s="60"/>
      <c r="AA161" s="60"/>
      <c r="AB161" s="62">
        <v>421948</v>
      </c>
    </row>
    <row r="162" spans="1:28" ht="15">
      <c r="A162" s="77">
        <v>158</v>
      </c>
      <c r="B162" s="78" t="s">
        <v>1341</v>
      </c>
      <c r="C162" s="77" t="s">
        <v>1342</v>
      </c>
      <c r="D162" s="77" t="s">
        <v>1268</v>
      </c>
      <c r="E162" s="79" t="s">
        <v>1343</v>
      </c>
      <c r="F162" s="87">
        <f t="shared" si="19"/>
        <v>375900</v>
      </c>
      <c r="G162" s="38">
        <f t="shared" si="20"/>
        <v>1809146</v>
      </c>
      <c r="H162" s="38">
        <f t="shared" si="21"/>
        <v>2185046</v>
      </c>
      <c r="I162" s="38">
        <v>178850</v>
      </c>
      <c r="J162" s="38">
        <v>1630296</v>
      </c>
      <c r="K162" s="38">
        <f t="shared" si="18"/>
        <v>0</v>
      </c>
      <c r="L162" s="38">
        <f t="shared" si="22"/>
        <v>421948</v>
      </c>
      <c r="M162" s="38">
        <f t="shared" si="23"/>
        <v>421948</v>
      </c>
      <c r="N162" s="38">
        <f>VLOOKUP(C162,X$5:AB725,4,FALSE)</f>
        <v>0</v>
      </c>
      <c r="O162" s="38">
        <f t="shared" si="24"/>
        <v>421948</v>
      </c>
      <c r="P162" s="38">
        <f t="shared" si="25"/>
        <v>2606994</v>
      </c>
      <c r="R162" s="69" t="s">
        <v>1345</v>
      </c>
      <c r="S162" s="181" t="s">
        <v>1889</v>
      </c>
      <c r="T162" s="62">
        <v>235800</v>
      </c>
      <c r="U162" s="62">
        <v>263150</v>
      </c>
      <c r="V162" s="62">
        <v>1077789</v>
      </c>
      <c r="X162" s="69" t="s">
        <v>1345</v>
      </c>
      <c r="Y162" s="181" t="s">
        <v>1889</v>
      </c>
      <c r="Z162" s="60"/>
      <c r="AA162" s="62">
        <v>34600</v>
      </c>
      <c r="AB162" s="62">
        <v>456691</v>
      </c>
    </row>
    <row r="163" spans="1:28" ht="15">
      <c r="A163" s="77">
        <v>159</v>
      </c>
      <c r="B163" s="78" t="s">
        <v>1344</v>
      </c>
      <c r="C163" s="77" t="s">
        <v>1345</v>
      </c>
      <c r="D163" s="77" t="s">
        <v>1268</v>
      </c>
      <c r="E163" s="79" t="s">
        <v>1346</v>
      </c>
      <c r="F163" s="87">
        <f t="shared" si="19"/>
        <v>235800</v>
      </c>
      <c r="G163" s="38">
        <f t="shared" si="20"/>
        <v>1340939</v>
      </c>
      <c r="H163" s="38">
        <f t="shared" si="21"/>
        <v>1576739</v>
      </c>
      <c r="I163" s="38">
        <v>263150</v>
      </c>
      <c r="J163" s="38">
        <v>1077789</v>
      </c>
      <c r="K163" s="38">
        <f t="shared" si="18"/>
        <v>0</v>
      </c>
      <c r="L163" s="38">
        <f t="shared" si="22"/>
        <v>491291</v>
      </c>
      <c r="M163" s="38">
        <f t="shared" si="23"/>
        <v>491291</v>
      </c>
      <c r="N163" s="38">
        <f>VLOOKUP(C163,X$5:AB726,4,FALSE)</f>
        <v>34600</v>
      </c>
      <c r="O163" s="38">
        <f t="shared" si="24"/>
        <v>456691</v>
      </c>
      <c r="P163" s="38">
        <f t="shared" si="25"/>
        <v>2068030</v>
      </c>
      <c r="R163" s="69" t="s">
        <v>1348</v>
      </c>
      <c r="S163" s="181" t="s">
        <v>1890</v>
      </c>
      <c r="T163" s="62">
        <v>9329064</v>
      </c>
      <c r="U163" s="62">
        <v>117300</v>
      </c>
      <c r="V163" s="62">
        <v>12936558</v>
      </c>
      <c r="X163" s="69" t="s">
        <v>1348</v>
      </c>
      <c r="Y163" s="181" t="s">
        <v>1890</v>
      </c>
      <c r="Z163" s="62">
        <v>7811200</v>
      </c>
      <c r="AA163" s="62">
        <v>133834</v>
      </c>
      <c r="AB163" s="62">
        <v>21676824</v>
      </c>
    </row>
    <row r="164" spans="1:28" ht="15">
      <c r="A164" s="77">
        <v>160</v>
      </c>
      <c r="B164" s="78" t="s">
        <v>1347</v>
      </c>
      <c r="C164" s="77" t="s">
        <v>1348</v>
      </c>
      <c r="D164" s="77" t="s">
        <v>1268</v>
      </c>
      <c r="E164" s="79" t="s">
        <v>1349</v>
      </c>
      <c r="F164" s="87">
        <f t="shared" si="19"/>
        <v>9329064</v>
      </c>
      <c r="G164" s="38">
        <f t="shared" si="20"/>
        <v>13053858</v>
      </c>
      <c r="H164" s="38">
        <f t="shared" si="21"/>
        <v>22382922</v>
      </c>
      <c r="I164" s="38">
        <v>117300</v>
      </c>
      <c r="J164" s="38">
        <v>12936558</v>
      </c>
      <c r="K164" s="38">
        <f t="shared" si="18"/>
        <v>7811200</v>
      </c>
      <c r="L164" s="38">
        <f t="shared" si="22"/>
        <v>21810658</v>
      </c>
      <c r="M164" s="38">
        <f t="shared" si="23"/>
        <v>29621858</v>
      </c>
      <c r="N164" s="38">
        <f>VLOOKUP(C164,X$5:AB727,4,FALSE)</f>
        <v>133834</v>
      </c>
      <c r="O164" s="38">
        <f t="shared" si="24"/>
        <v>21676824</v>
      </c>
      <c r="P164" s="38">
        <f t="shared" si="25"/>
        <v>52004780</v>
      </c>
      <c r="R164" s="69" t="s">
        <v>1351</v>
      </c>
      <c r="S164" s="181" t="s">
        <v>1891</v>
      </c>
      <c r="T164" s="62">
        <v>307780</v>
      </c>
      <c r="U164" s="62">
        <v>8000</v>
      </c>
      <c r="V164" s="62">
        <v>4076133</v>
      </c>
      <c r="X164" s="69" t="s">
        <v>1351</v>
      </c>
      <c r="Y164" s="181" t="s">
        <v>1891</v>
      </c>
      <c r="Z164" s="62">
        <v>222359</v>
      </c>
      <c r="AA164" s="60"/>
      <c r="AB164" s="62">
        <v>1574029</v>
      </c>
    </row>
    <row r="165" spans="1:28" ht="15">
      <c r="A165" s="77">
        <v>161</v>
      </c>
      <c r="B165" s="78" t="s">
        <v>1350</v>
      </c>
      <c r="C165" s="77" t="s">
        <v>1351</v>
      </c>
      <c r="D165" s="77" t="s">
        <v>1268</v>
      </c>
      <c r="E165" s="79" t="s">
        <v>1352</v>
      </c>
      <c r="F165" s="87">
        <f t="shared" si="19"/>
        <v>307780</v>
      </c>
      <c r="G165" s="38">
        <f t="shared" si="20"/>
        <v>4084133</v>
      </c>
      <c r="H165" s="38">
        <f t="shared" si="21"/>
        <v>4391913</v>
      </c>
      <c r="I165" s="38">
        <v>8000</v>
      </c>
      <c r="J165" s="38">
        <v>4076133</v>
      </c>
      <c r="K165" s="38">
        <f t="shared" si="18"/>
        <v>222359</v>
      </c>
      <c r="L165" s="38">
        <f t="shared" si="22"/>
        <v>1574029</v>
      </c>
      <c r="M165" s="38">
        <f t="shared" si="23"/>
        <v>1796388</v>
      </c>
      <c r="N165" s="38">
        <f>VLOOKUP(C165,X$5:AB728,4,FALSE)</f>
        <v>0</v>
      </c>
      <c r="O165" s="38">
        <f t="shared" si="24"/>
        <v>1574029</v>
      </c>
      <c r="P165" s="38">
        <f t="shared" si="25"/>
        <v>6188301</v>
      </c>
      <c r="R165" s="69" t="s">
        <v>1354</v>
      </c>
      <c r="S165" s="181" t="s">
        <v>1892</v>
      </c>
      <c r="T165" s="60"/>
      <c r="U165" s="60"/>
      <c r="V165" s="62">
        <v>20350</v>
      </c>
      <c r="X165" s="69" t="s">
        <v>1354</v>
      </c>
      <c r="Y165" s="181" t="s">
        <v>1892</v>
      </c>
      <c r="Z165" s="60"/>
      <c r="AA165" s="60"/>
      <c r="AB165" s="62">
        <v>9300</v>
      </c>
    </row>
    <row r="166" spans="1:28" ht="15">
      <c r="A166" s="77">
        <v>162</v>
      </c>
      <c r="B166" s="78" t="s">
        <v>1353</v>
      </c>
      <c r="C166" s="77" t="s">
        <v>1354</v>
      </c>
      <c r="D166" s="77" t="s">
        <v>1268</v>
      </c>
      <c r="E166" s="79" t="s">
        <v>1355</v>
      </c>
      <c r="F166" s="87">
        <f t="shared" si="19"/>
        <v>0</v>
      </c>
      <c r="G166" s="38">
        <f t="shared" si="20"/>
        <v>20350</v>
      </c>
      <c r="H166" s="38">
        <f t="shared" si="21"/>
        <v>20350</v>
      </c>
      <c r="I166" s="38">
        <v>0</v>
      </c>
      <c r="J166" s="38">
        <v>20350</v>
      </c>
      <c r="K166" s="38">
        <f t="shared" si="18"/>
        <v>0</v>
      </c>
      <c r="L166" s="38">
        <f t="shared" si="22"/>
        <v>9300</v>
      </c>
      <c r="M166" s="38">
        <f t="shared" si="23"/>
        <v>9300</v>
      </c>
      <c r="N166" s="38">
        <f>VLOOKUP(C166,X$5:AB729,4,FALSE)</f>
        <v>0</v>
      </c>
      <c r="O166" s="38">
        <f t="shared" si="24"/>
        <v>9300</v>
      </c>
      <c r="P166" s="38">
        <f t="shared" si="25"/>
        <v>29650</v>
      </c>
      <c r="R166" s="69" t="s">
        <v>1357</v>
      </c>
      <c r="S166" s="181" t="s">
        <v>1893</v>
      </c>
      <c r="T166" s="62">
        <v>134500</v>
      </c>
      <c r="U166" s="62">
        <v>86300</v>
      </c>
      <c r="V166" s="62">
        <v>2419669</v>
      </c>
      <c r="X166" s="69" t="s">
        <v>1357</v>
      </c>
      <c r="Y166" s="181" t="s">
        <v>1893</v>
      </c>
      <c r="Z166" s="62">
        <v>525001</v>
      </c>
      <c r="AA166" s="60"/>
      <c r="AB166" s="62">
        <v>1153298</v>
      </c>
    </row>
    <row r="167" spans="1:28" ht="15">
      <c r="A167" s="77">
        <v>163</v>
      </c>
      <c r="B167" s="78" t="s">
        <v>1356</v>
      </c>
      <c r="C167" s="77" t="s">
        <v>1357</v>
      </c>
      <c r="D167" s="77" t="s">
        <v>1268</v>
      </c>
      <c r="E167" s="79" t="s">
        <v>1358</v>
      </c>
      <c r="F167" s="87">
        <f t="shared" si="19"/>
        <v>134500</v>
      </c>
      <c r="G167" s="38">
        <f t="shared" si="20"/>
        <v>2505969</v>
      </c>
      <c r="H167" s="38">
        <f t="shared" si="21"/>
        <v>2640469</v>
      </c>
      <c r="I167" s="38">
        <v>86300</v>
      </c>
      <c r="J167" s="38">
        <v>2419669</v>
      </c>
      <c r="K167" s="38">
        <f t="shared" si="18"/>
        <v>525001</v>
      </c>
      <c r="L167" s="38">
        <f t="shared" si="22"/>
        <v>1153298</v>
      </c>
      <c r="M167" s="38">
        <f t="shared" si="23"/>
        <v>1678299</v>
      </c>
      <c r="N167" s="38">
        <f>VLOOKUP(C167,X$5:AB730,4,FALSE)</f>
        <v>0</v>
      </c>
      <c r="O167" s="38">
        <f t="shared" si="24"/>
        <v>1153298</v>
      </c>
      <c r="P167" s="38">
        <f t="shared" si="25"/>
        <v>4318768</v>
      </c>
      <c r="R167" s="69" t="s">
        <v>1360</v>
      </c>
      <c r="S167" s="181" t="s">
        <v>1894</v>
      </c>
      <c r="T167" s="62">
        <v>210000</v>
      </c>
      <c r="U167" s="62">
        <v>92000</v>
      </c>
      <c r="V167" s="62">
        <v>1644188</v>
      </c>
      <c r="X167" s="69" t="s">
        <v>1360</v>
      </c>
      <c r="Y167" s="181" t="s">
        <v>1894</v>
      </c>
      <c r="Z167" s="62">
        <v>121500</v>
      </c>
      <c r="AA167" s="60"/>
      <c r="AB167" s="62">
        <v>719980</v>
      </c>
    </row>
    <row r="168" spans="1:28" ht="15">
      <c r="A168" s="77">
        <v>164</v>
      </c>
      <c r="B168" s="78" t="s">
        <v>1359</v>
      </c>
      <c r="C168" s="77" t="s">
        <v>1360</v>
      </c>
      <c r="D168" s="77" t="s">
        <v>1268</v>
      </c>
      <c r="E168" s="79" t="s">
        <v>1361</v>
      </c>
      <c r="F168" s="87">
        <f t="shared" si="19"/>
        <v>210000</v>
      </c>
      <c r="G168" s="38">
        <f t="shared" si="20"/>
        <v>1736188</v>
      </c>
      <c r="H168" s="38">
        <f t="shared" si="21"/>
        <v>1946188</v>
      </c>
      <c r="I168" s="38">
        <v>92000</v>
      </c>
      <c r="J168" s="38">
        <v>1644188</v>
      </c>
      <c r="K168" s="38">
        <f t="shared" si="18"/>
        <v>121500</v>
      </c>
      <c r="L168" s="38">
        <f t="shared" si="22"/>
        <v>719980</v>
      </c>
      <c r="M168" s="38">
        <f t="shared" si="23"/>
        <v>841480</v>
      </c>
      <c r="N168" s="38">
        <f>VLOOKUP(C168,X$5:AB731,4,FALSE)</f>
        <v>0</v>
      </c>
      <c r="O168" s="38">
        <f t="shared" si="24"/>
        <v>719980</v>
      </c>
      <c r="P168" s="38">
        <f t="shared" si="25"/>
        <v>2787668</v>
      </c>
      <c r="R168" s="69" t="s">
        <v>1363</v>
      </c>
      <c r="S168" s="181" t="s">
        <v>1895</v>
      </c>
      <c r="T168" s="62">
        <v>55000</v>
      </c>
      <c r="U168" s="62">
        <v>52500</v>
      </c>
      <c r="V168" s="62">
        <v>2493947</v>
      </c>
      <c r="X168" s="69" t="s">
        <v>1363</v>
      </c>
      <c r="Y168" s="181" t="s">
        <v>1895</v>
      </c>
      <c r="Z168" s="62">
        <v>618100</v>
      </c>
      <c r="AA168" s="60"/>
      <c r="AB168" s="62">
        <v>460352</v>
      </c>
    </row>
    <row r="169" spans="1:28" ht="15">
      <c r="A169" s="77">
        <v>165</v>
      </c>
      <c r="B169" s="78" t="s">
        <v>1362</v>
      </c>
      <c r="C169" s="77" t="s">
        <v>1363</v>
      </c>
      <c r="D169" s="77" t="s">
        <v>1268</v>
      </c>
      <c r="E169" s="79" t="s">
        <v>1364</v>
      </c>
      <c r="F169" s="87">
        <f t="shared" si="19"/>
        <v>55000</v>
      </c>
      <c r="G169" s="38">
        <f t="shared" si="20"/>
        <v>2546447</v>
      </c>
      <c r="H169" s="38">
        <f t="shared" si="21"/>
        <v>2601447</v>
      </c>
      <c r="I169" s="38">
        <v>52500</v>
      </c>
      <c r="J169" s="38">
        <v>2493947</v>
      </c>
      <c r="K169" s="38">
        <f t="shared" si="18"/>
        <v>618100</v>
      </c>
      <c r="L169" s="38">
        <f t="shared" si="22"/>
        <v>460352</v>
      </c>
      <c r="M169" s="38">
        <f t="shared" si="23"/>
        <v>1078452</v>
      </c>
      <c r="N169" s="38">
        <f>VLOOKUP(C169,X$5:AB732,4,FALSE)</f>
        <v>0</v>
      </c>
      <c r="O169" s="38">
        <f t="shared" si="24"/>
        <v>460352</v>
      </c>
      <c r="P169" s="38">
        <f t="shared" si="25"/>
        <v>3679899</v>
      </c>
      <c r="R169" s="69" t="s">
        <v>1369</v>
      </c>
      <c r="S169" s="181" t="s">
        <v>1896</v>
      </c>
      <c r="T169" s="62">
        <v>9336686</v>
      </c>
      <c r="U169" s="62">
        <v>726095</v>
      </c>
      <c r="V169" s="62">
        <v>9758422</v>
      </c>
      <c r="X169" s="69" t="s">
        <v>1369</v>
      </c>
      <c r="Y169" s="181" t="s">
        <v>1896</v>
      </c>
      <c r="Z169" s="62">
        <v>2207482</v>
      </c>
      <c r="AA169" s="62">
        <v>1159395</v>
      </c>
      <c r="AB169" s="62">
        <v>12418309</v>
      </c>
    </row>
    <row r="170" spans="1:28" ht="15">
      <c r="A170" s="77">
        <v>166</v>
      </c>
      <c r="B170" s="78" t="s">
        <v>1365</v>
      </c>
      <c r="C170" s="77" t="s">
        <v>1366</v>
      </c>
      <c r="D170" s="77" t="s">
        <v>1268</v>
      </c>
      <c r="E170" s="79" t="s">
        <v>1367</v>
      </c>
      <c r="F170" s="87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f t="shared" si="22"/>
        <v>0</v>
      </c>
      <c r="M170" s="38">
        <f t="shared" si="23"/>
        <v>0</v>
      </c>
      <c r="N170" s="38">
        <v>0</v>
      </c>
      <c r="O170" s="38">
        <v>0</v>
      </c>
      <c r="P170" s="38">
        <f t="shared" si="25"/>
        <v>0</v>
      </c>
      <c r="R170" s="69" t="s">
        <v>1372</v>
      </c>
      <c r="S170" s="181" t="s">
        <v>1897</v>
      </c>
      <c r="T170" s="62">
        <v>1042380</v>
      </c>
      <c r="U170" s="62">
        <v>242660</v>
      </c>
      <c r="V170" s="62">
        <v>3458654</v>
      </c>
      <c r="X170" s="69" t="s">
        <v>1372</v>
      </c>
      <c r="Y170" s="181" t="s">
        <v>1897</v>
      </c>
      <c r="Z170" s="62">
        <v>367194</v>
      </c>
      <c r="AA170" s="60"/>
      <c r="AB170" s="62">
        <v>390863</v>
      </c>
    </row>
    <row r="171" spans="1:28" ht="15">
      <c r="A171" s="77">
        <v>167</v>
      </c>
      <c r="B171" s="78" t="s">
        <v>1368</v>
      </c>
      <c r="C171" s="77" t="s">
        <v>1369</v>
      </c>
      <c r="D171" s="77" t="s">
        <v>1268</v>
      </c>
      <c r="E171" s="79" t="s">
        <v>1370</v>
      </c>
      <c r="F171" s="87">
        <f t="shared" si="19"/>
        <v>9336686</v>
      </c>
      <c r="G171" s="38">
        <f t="shared" si="20"/>
        <v>10484517</v>
      </c>
      <c r="H171" s="38">
        <f t="shared" si="21"/>
        <v>19821203</v>
      </c>
      <c r="I171" s="38">
        <v>726095</v>
      </c>
      <c r="J171" s="38">
        <v>9758422</v>
      </c>
      <c r="K171" s="38">
        <f>VLOOKUP(C171,X$5:AD$568,3,FALSE)</f>
        <v>2207482</v>
      </c>
      <c r="L171" s="38">
        <f t="shared" si="22"/>
        <v>13577704</v>
      </c>
      <c r="M171" s="38">
        <f t="shared" si="23"/>
        <v>15785186</v>
      </c>
      <c r="N171" s="38">
        <f>VLOOKUP(C171,X$5:AB734,4,FALSE)</f>
        <v>1159395</v>
      </c>
      <c r="O171" s="38">
        <f t="shared" si="24"/>
        <v>12418309</v>
      </c>
      <c r="P171" s="38">
        <f t="shared" si="25"/>
        <v>35606389</v>
      </c>
      <c r="R171" s="69" t="s">
        <v>1375</v>
      </c>
      <c r="S171" s="181" t="s">
        <v>1898</v>
      </c>
      <c r="T171" s="62">
        <v>12416094</v>
      </c>
      <c r="U171" s="62">
        <v>272220</v>
      </c>
      <c r="V171" s="62">
        <v>15186382</v>
      </c>
      <c r="X171" s="69" t="s">
        <v>1375</v>
      </c>
      <c r="Y171" s="181" t="s">
        <v>1898</v>
      </c>
      <c r="Z171" s="62">
        <v>4291699</v>
      </c>
      <c r="AA171" s="62">
        <v>550000</v>
      </c>
      <c r="AB171" s="62">
        <v>15517870</v>
      </c>
    </row>
    <row r="172" spans="1:28" ht="15">
      <c r="A172" s="77">
        <v>168</v>
      </c>
      <c r="B172" s="78" t="s">
        <v>1371</v>
      </c>
      <c r="C172" s="77" t="s">
        <v>1372</v>
      </c>
      <c r="D172" s="77" t="s">
        <v>1268</v>
      </c>
      <c r="E172" s="79" t="s">
        <v>1373</v>
      </c>
      <c r="F172" s="87">
        <f t="shared" si="19"/>
        <v>1042380</v>
      </c>
      <c r="G172" s="38">
        <f t="shared" si="20"/>
        <v>3701314</v>
      </c>
      <c r="H172" s="38">
        <f t="shared" si="21"/>
        <v>4743694</v>
      </c>
      <c r="I172" s="38">
        <v>242660</v>
      </c>
      <c r="J172" s="38">
        <v>3458654</v>
      </c>
      <c r="K172" s="38">
        <f>VLOOKUP(C172,X$5:AD$568,3,FALSE)</f>
        <v>367194</v>
      </c>
      <c r="L172" s="38">
        <f t="shared" si="22"/>
        <v>390863</v>
      </c>
      <c r="M172" s="38">
        <f t="shared" si="23"/>
        <v>758057</v>
      </c>
      <c r="N172" s="38">
        <f>VLOOKUP(C172,X$5:AB735,4,FALSE)</f>
        <v>0</v>
      </c>
      <c r="O172" s="38">
        <f t="shared" si="24"/>
        <v>390863</v>
      </c>
      <c r="P172" s="38">
        <f t="shared" si="25"/>
        <v>5501751</v>
      </c>
      <c r="R172" s="69" t="s">
        <v>1378</v>
      </c>
      <c r="S172" s="181" t="s">
        <v>1899</v>
      </c>
      <c r="T172" s="60"/>
      <c r="U172" s="60"/>
      <c r="V172" s="62">
        <v>117448</v>
      </c>
      <c r="X172" s="69" t="s">
        <v>1378</v>
      </c>
      <c r="Y172" s="181" t="s">
        <v>1899</v>
      </c>
      <c r="Z172" s="60"/>
      <c r="AA172" s="60"/>
      <c r="AB172" s="62">
        <v>446054</v>
      </c>
    </row>
    <row r="173" spans="1:28" ht="15">
      <c r="A173" s="77">
        <v>169</v>
      </c>
      <c r="B173" s="78" t="s">
        <v>1374</v>
      </c>
      <c r="C173" s="77" t="s">
        <v>1375</v>
      </c>
      <c r="D173" s="77" t="s">
        <v>1268</v>
      </c>
      <c r="E173" s="79" t="s">
        <v>1376</v>
      </c>
      <c r="F173" s="87">
        <f t="shared" si="19"/>
        <v>12416094</v>
      </c>
      <c r="G173" s="38">
        <f t="shared" si="20"/>
        <v>15458602</v>
      </c>
      <c r="H173" s="38">
        <f t="shared" si="21"/>
        <v>27874696</v>
      </c>
      <c r="I173" s="38">
        <v>272220</v>
      </c>
      <c r="J173" s="38">
        <v>15186382</v>
      </c>
      <c r="K173" s="38">
        <f>VLOOKUP(C173,X$5:AD$568,3,FALSE)</f>
        <v>4291699</v>
      </c>
      <c r="L173" s="38">
        <f t="shared" si="22"/>
        <v>16067870</v>
      </c>
      <c r="M173" s="38">
        <f t="shared" si="23"/>
        <v>20359569</v>
      </c>
      <c r="N173" s="38">
        <f>VLOOKUP(C173,X$5:AB736,4,FALSE)</f>
        <v>550000</v>
      </c>
      <c r="O173" s="38">
        <f t="shared" si="24"/>
        <v>15517870</v>
      </c>
      <c r="P173" s="38">
        <f t="shared" si="25"/>
        <v>48234265</v>
      </c>
      <c r="R173" s="69" t="s">
        <v>1382</v>
      </c>
      <c r="S173" s="181" t="s">
        <v>1900</v>
      </c>
      <c r="T173" s="62">
        <v>97148872</v>
      </c>
      <c r="U173" s="62">
        <v>4520720</v>
      </c>
      <c r="V173" s="62">
        <v>5078932</v>
      </c>
      <c r="X173" s="69" t="s">
        <v>1382</v>
      </c>
      <c r="Y173" s="181" t="s">
        <v>1900</v>
      </c>
      <c r="Z173" s="62">
        <v>81000</v>
      </c>
      <c r="AA173" s="62">
        <v>400000</v>
      </c>
      <c r="AB173" s="62">
        <v>6233690</v>
      </c>
    </row>
    <row r="174" spans="1:28" ht="15">
      <c r="A174" s="77">
        <v>170</v>
      </c>
      <c r="B174" s="78" t="s">
        <v>1377</v>
      </c>
      <c r="C174" s="77" t="s">
        <v>1378</v>
      </c>
      <c r="D174" s="77" t="s">
        <v>1268</v>
      </c>
      <c r="E174" s="79" t="s">
        <v>1379</v>
      </c>
      <c r="F174" s="87">
        <f t="shared" si="19"/>
        <v>0</v>
      </c>
      <c r="G174" s="38">
        <f t="shared" si="20"/>
        <v>117448</v>
      </c>
      <c r="H174" s="38">
        <f t="shared" si="21"/>
        <v>117448</v>
      </c>
      <c r="I174" s="38">
        <v>0</v>
      </c>
      <c r="J174" s="38">
        <v>117448</v>
      </c>
      <c r="K174" s="38">
        <v>0</v>
      </c>
      <c r="L174" s="38">
        <f t="shared" si="22"/>
        <v>446054</v>
      </c>
      <c r="M174" s="38">
        <f t="shared" si="23"/>
        <v>446054</v>
      </c>
      <c r="N174" s="38">
        <f>VLOOKUP(C174,X$5:AB737,4,FALSE)</f>
        <v>0</v>
      </c>
      <c r="O174" s="38">
        <f t="shared" si="24"/>
        <v>446054</v>
      </c>
      <c r="P174" s="38">
        <f t="shared" si="25"/>
        <v>563502</v>
      </c>
      <c r="R174" s="69" t="s">
        <v>1385</v>
      </c>
      <c r="S174" s="181" t="s">
        <v>1901</v>
      </c>
      <c r="T174" s="62">
        <v>4945705</v>
      </c>
      <c r="U174" s="62">
        <v>2116825</v>
      </c>
      <c r="V174" s="62">
        <v>9168068</v>
      </c>
      <c r="X174" s="69" t="s">
        <v>1385</v>
      </c>
      <c r="Y174" s="181" t="s">
        <v>1901</v>
      </c>
      <c r="Z174" s="62">
        <v>4810175</v>
      </c>
      <c r="AA174" s="60"/>
      <c r="AB174" s="62">
        <v>3109957</v>
      </c>
    </row>
    <row r="175" spans="1:28" ht="15">
      <c r="A175" s="77">
        <v>171</v>
      </c>
      <c r="B175" s="78" t="s">
        <v>1381</v>
      </c>
      <c r="C175" s="77" t="s">
        <v>1382</v>
      </c>
      <c r="D175" s="77" t="s">
        <v>1380</v>
      </c>
      <c r="E175" s="79" t="s">
        <v>1383</v>
      </c>
      <c r="F175" s="87">
        <f t="shared" si="19"/>
        <v>97148872</v>
      </c>
      <c r="G175" s="38">
        <f t="shared" si="20"/>
        <v>9599652</v>
      </c>
      <c r="H175" s="38">
        <f t="shared" si="21"/>
        <v>106748524</v>
      </c>
      <c r="I175" s="38">
        <v>4520720</v>
      </c>
      <c r="J175" s="38">
        <v>5078932</v>
      </c>
      <c r="K175" s="38">
        <f>VLOOKUP(C175,X$5:AD$568,3,FALSE)</f>
        <v>81000</v>
      </c>
      <c r="L175" s="38">
        <f t="shared" si="22"/>
        <v>6633690</v>
      </c>
      <c r="M175" s="38">
        <f t="shared" si="23"/>
        <v>6714690</v>
      </c>
      <c r="N175" s="38">
        <f>VLOOKUP(C175,X$5:AB738,4,FALSE)</f>
        <v>400000</v>
      </c>
      <c r="O175" s="38">
        <f t="shared" si="24"/>
        <v>6233690</v>
      </c>
      <c r="P175" s="38">
        <f t="shared" si="25"/>
        <v>113463214</v>
      </c>
      <c r="R175" s="69" t="s">
        <v>1388</v>
      </c>
      <c r="S175" s="181" t="s">
        <v>1902</v>
      </c>
      <c r="T175" s="62">
        <v>2186978</v>
      </c>
      <c r="U175" s="62">
        <v>984225</v>
      </c>
      <c r="V175" s="62">
        <v>799916</v>
      </c>
      <c r="X175" s="69" t="s">
        <v>1388</v>
      </c>
      <c r="Y175" s="181" t="s">
        <v>1902</v>
      </c>
      <c r="Z175" s="60"/>
      <c r="AA175" s="62">
        <v>29600</v>
      </c>
      <c r="AB175" s="62">
        <v>16100</v>
      </c>
    </row>
    <row r="176" spans="1:28" ht="15">
      <c r="A176" s="77">
        <v>172</v>
      </c>
      <c r="B176" s="78" t="s">
        <v>1384</v>
      </c>
      <c r="C176" s="77" t="s">
        <v>1385</v>
      </c>
      <c r="D176" s="77" t="s">
        <v>1380</v>
      </c>
      <c r="E176" s="79" t="s">
        <v>1386</v>
      </c>
      <c r="F176" s="87">
        <f t="shared" si="19"/>
        <v>4945705</v>
      </c>
      <c r="G176" s="38">
        <f t="shared" si="20"/>
        <v>11284893</v>
      </c>
      <c r="H176" s="38">
        <f t="shared" si="21"/>
        <v>16230598</v>
      </c>
      <c r="I176" s="38">
        <v>2116825</v>
      </c>
      <c r="J176" s="38">
        <v>9168068</v>
      </c>
      <c r="K176" s="38">
        <f>VLOOKUP(C176,X$5:AD$568,3,FALSE)</f>
        <v>4810175</v>
      </c>
      <c r="L176" s="38">
        <f t="shared" si="22"/>
        <v>3109957</v>
      </c>
      <c r="M176" s="38">
        <f t="shared" si="23"/>
        <v>7920132</v>
      </c>
      <c r="N176" s="38">
        <f>VLOOKUP(C176,X$5:AB739,4,FALSE)</f>
        <v>0</v>
      </c>
      <c r="O176" s="38">
        <f t="shared" si="24"/>
        <v>3109957</v>
      </c>
      <c r="P176" s="38">
        <f t="shared" si="25"/>
        <v>24150730</v>
      </c>
      <c r="R176" s="69" t="s">
        <v>1391</v>
      </c>
      <c r="S176" s="181" t="s">
        <v>1903</v>
      </c>
      <c r="T176" s="62">
        <v>2202950</v>
      </c>
      <c r="U176" s="62">
        <v>593547</v>
      </c>
      <c r="V176" s="62">
        <v>2964258</v>
      </c>
      <c r="X176" s="69" t="s">
        <v>1391</v>
      </c>
      <c r="Y176" s="181" t="s">
        <v>1903</v>
      </c>
      <c r="Z176" s="62">
        <v>410784</v>
      </c>
      <c r="AA176" s="62">
        <v>26500</v>
      </c>
      <c r="AB176" s="62">
        <v>531711</v>
      </c>
    </row>
    <row r="177" spans="1:28" ht="15">
      <c r="A177" s="77">
        <v>173</v>
      </c>
      <c r="B177" s="78" t="s">
        <v>1387</v>
      </c>
      <c r="C177" s="77" t="s">
        <v>1388</v>
      </c>
      <c r="D177" s="77" t="s">
        <v>1380</v>
      </c>
      <c r="E177" s="79" t="s">
        <v>1389</v>
      </c>
      <c r="F177" s="87">
        <f t="shared" si="19"/>
        <v>2186978</v>
      </c>
      <c r="G177" s="38">
        <f t="shared" si="20"/>
        <v>1784141</v>
      </c>
      <c r="H177" s="38">
        <f t="shared" si="21"/>
        <v>3971119</v>
      </c>
      <c r="I177" s="38">
        <v>984225</v>
      </c>
      <c r="J177" s="38">
        <v>799916</v>
      </c>
      <c r="K177" s="38">
        <v>0</v>
      </c>
      <c r="L177" s="38">
        <f t="shared" si="22"/>
        <v>45700</v>
      </c>
      <c r="M177" s="38">
        <f t="shared" si="23"/>
        <v>45700</v>
      </c>
      <c r="N177" s="38">
        <f>VLOOKUP(C177,X$5:AB740,4,FALSE)</f>
        <v>29600</v>
      </c>
      <c r="O177" s="38">
        <f t="shared" si="24"/>
        <v>16100</v>
      </c>
      <c r="P177" s="38">
        <f t="shared" si="25"/>
        <v>4016819</v>
      </c>
      <c r="R177" s="69" t="s">
        <v>1394</v>
      </c>
      <c r="S177" s="181" t="s">
        <v>1904</v>
      </c>
      <c r="T177" s="62">
        <v>7251638</v>
      </c>
      <c r="U177" s="62">
        <v>5421957</v>
      </c>
      <c r="V177" s="62">
        <v>7926735</v>
      </c>
      <c r="X177" s="69" t="s">
        <v>1394</v>
      </c>
      <c r="Y177" s="181" t="s">
        <v>1904</v>
      </c>
      <c r="Z177" s="62">
        <v>3681752</v>
      </c>
      <c r="AA177" s="62">
        <v>1498025</v>
      </c>
      <c r="AB177" s="62">
        <v>6582142</v>
      </c>
    </row>
    <row r="178" spans="1:28" ht="15">
      <c r="A178" s="77">
        <v>174</v>
      </c>
      <c r="B178" s="78" t="s">
        <v>1390</v>
      </c>
      <c r="C178" s="77" t="s">
        <v>1391</v>
      </c>
      <c r="D178" s="77" t="s">
        <v>1380</v>
      </c>
      <c r="E178" s="79" t="s">
        <v>1392</v>
      </c>
      <c r="F178" s="87">
        <f t="shared" si="19"/>
        <v>2202950</v>
      </c>
      <c r="G178" s="38">
        <f t="shared" si="20"/>
        <v>3557805</v>
      </c>
      <c r="H178" s="38">
        <f t="shared" si="21"/>
        <v>5760755</v>
      </c>
      <c r="I178" s="38">
        <v>593547</v>
      </c>
      <c r="J178" s="38">
        <v>2964258</v>
      </c>
      <c r="K178" s="38">
        <f aca="true" t="shared" si="26" ref="K178:K209">VLOOKUP(C178,X$5:AD$568,3,FALSE)</f>
        <v>410784</v>
      </c>
      <c r="L178" s="38">
        <f t="shared" si="22"/>
        <v>558211</v>
      </c>
      <c r="M178" s="38">
        <f t="shared" si="23"/>
        <v>968995</v>
      </c>
      <c r="N178" s="38">
        <f>VLOOKUP(C178,X$5:AB741,4,FALSE)</f>
        <v>26500</v>
      </c>
      <c r="O178" s="38">
        <f t="shared" si="24"/>
        <v>531711</v>
      </c>
      <c r="P178" s="38">
        <f t="shared" si="25"/>
        <v>6729750</v>
      </c>
      <c r="R178" s="69" t="s">
        <v>1397</v>
      </c>
      <c r="S178" s="181" t="s">
        <v>1905</v>
      </c>
      <c r="T178" s="62">
        <v>15482183</v>
      </c>
      <c r="U178" s="62">
        <v>1753211</v>
      </c>
      <c r="V178" s="62">
        <v>7351407</v>
      </c>
      <c r="X178" s="69" t="s">
        <v>1397</v>
      </c>
      <c r="Y178" s="181" t="s">
        <v>1905</v>
      </c>
      <c r="Z178" s="62">
        <v>5307050</v>
      </c>
      <c r="AA178" s="62">
        <v>147650</v>
      </c>
      <c r="AB178" s="62">
        <v>10040527</v>
      </c>
    </row>
    <row r="179" spans="1:28" ht="15">
      <c r="A179" s="77">
        <v>175</v>
      </c>
      <c r="B179" s="78" t="s">
        <v>1393</v>
      </c>
      <c r="C179" s="77" t="s">
        <v>1394</v>
      </c>
      <c r="D179" s="77" t="s">
        <v>1380</v>
      </c>
      <c r="E179" s="79" t="s">
        <v>1395</v>
      </c>
      <c r="F179" s="87">
        <f t="shared" si="19"/>
        <v>7251638</v>
      </c>
      <c r="G179" s="38">
        <f t="shared" si="20"/>
        <v>13348692</v>
      </c>
      <c r="H179" s="38">
        <f t="shared" si="21"/>
        <v>20600330</v>
      </c>
      <c r="I179" s="38">
        <v>5421957</v>
      </c>
      <c r="J179" s="38">
        <v>7926735</v>
      </c>
      <c r="K179" s="38">
        <f t="shared" si="26"/>
        <v>3681752</v>
      </c>
      <c r="L179" s="38">
        <f t="shared" si="22"/>
        <v>8080167</v>
      </c>
      <c r="M179" s="38">
        <f t="shared" si="23"/>
        <v>11761919</v>
      </c>
      <c r="N179" s="38">
        <f>VLOOKUP(C179,X$5:AB742,4,FALSE)</f>
        <v>1498025</v>
      </c>
      <c r="O179" s="38">
        <f t="shared" si="24"/>
        <v>6582142</v>
      </c>
      <c r="P179" s="38">
        <f t="shared" si="25"/>
        <v>32362249</v>
      </c>
      <c r="R179" s="69" t="s">
        <v>1400</v>
      </c>
      <c r="S179" s="181" t="s">
        <v>1906</v>
      </c>
      <c r="T179" s="62">
        <v>15789868</v>
      </c>
      <c r="U179" s="62">
        <v>375180</v>
      </c>
      <c r="V179" s="62">
        <v>5865864</v>
      </c>
      <c r="X179" s="69" t="s">
        <v>1400</v>
      </c>
      <c r="Y179" s="181" t="s">
        <v>1906</v>
      </c>
      <c r="Z179" s="62">
        <v>543050</v>
      </c>
      <c r="AA179" s="62">
        <v>164875</v>
      </c>
      <c r="AB179" s="62">
        <v>1137773</v>
      </c>
    </row>
    <row r="180" spans="1:28" ht="15">
      <c r="A180" s="77">
        <v>176</v>
      </c>
      <c r="B180" s="78" t="s">
        <v>1396</v>
      </c>
      <c r="C180" s="77" t="s">
        <v>1397</v>
      </c>
      <c r="D180" s="77" t="s">
        <v>1380</v>
      </c>
      <c r="E180" s="79" t="s">
        <v>1398</v>
      </c>
      <c r="F180" s="87">
        <f t="shared" si="19"/>
        <v>15482183</v>
      </c>
      <c r="G180" s="38">
        <f t="shared" si="20"/>
        <v>9104618</v>
      </c>
      <c r="H180" s="38">
        <f t="shared" si="21"/>
        <v>24586801</v>
      </c>
      <c r="I180" s="38">
        <v>1753211</v>
      </c>
      <c r="J180" s="38">
        <v>7351407</v>
      </c>
      <c r="K180" s="38">
        <f t="shared" si="26"/>
        <v>5307050</v>
      </c>
      <c r="L180" s="38">
        <f t="shared" si="22"/>
        <v>10188177</v>
      </c>
      <c r="M180" s="38">
        <f t="shared" si="23"/>
        <v>15495227</v>
      </c>
      <c r="N180" s="38">
        <f>VLOOKUP(C180,X$5:AB743,4,FALSE)</f>
        <v>147650</v>
      </c>
      <c r="O180" s="38">
        <f t="shared" si="24"/>
        <v>10040527</v>
      </c>
      <c r="P180" s="38">
        <f t="shared" si="25"/>
        <v>40082028</v>
      </c>
      <c r="R180" s="69" t="s">
        <v>1403</v>
      </c>
      <c r="S180" s="181" t="s">
        <v>1907</v>
      </c>
      <c r="T180" s="62">
        <v>88915474</v>
      </c>
      <c r="U180" s="62">
        <v>3025673</v>
      </c>
      <c r="V180" s="62">
        <v>16150803</v>
      </c>
      <c r="X180" s="69" t="s">
        <v>1403</v>
      </c>
      <c r="Y180" s="181" t="s">
        <v>1907</v>
      </c>
      <c r="Z180" s="62">
        <v>1440169</v>
      </c>
      <c r="AA180" s="60"/>
      <c r="AB180" s="62">
        <v>4218597</v>
      </c>
    </row>
    <row r="181" spans="1:28" ht="15">
      <c r="A181" s="77">
        <v>177</v>
      </c>
      <c r="B181" s="78" t="s">
        <v>1399</v>
      </c>
      <c r="C181" s="77" t="s">
        <v>1400</v>
      </c>
      <c r="D181" s="77" t="s">
        <v>1380</v>
      </c>
      <c r="E181" s="79" t="s">
        <v>1401</v>
      </c>
      <c r="F181" s="87">
        <f t="shared" si="19"/>
        <v>15789868</v>
      </c>
      <c r="G181" s="38">
        <f t="shared" si="20"/>
        <v>6241044</v>
      </c>
      <c r="H181" s="38">
        <f t="shared" si="21"/>
        <v>22030912</v>
      </c>
      <c r="I181" s="38">
        <v>375180</v>
      </c>
      <c r="J181" s="38">
        <v>5865864</v>
      </c>
      <c r="K181" s="38">
        <f t="shared" si="26"/>
        <v>543050</v>
      </c>
      <c r="L181" s="38">
        <f t="shared" si="22"/>
        <v>1302648</v>
      </c>
      <c r="M181" s="38">
        <f t="shared" si="23"/>
        <v>1845698</v>
      </c>
      <c r="N181" s="38">
        <f>VLOOKUP(C181,X$5:AB744,4,FALSE)</f>
        <v>164875</v>
      </c>
      <c r="O181" s="38">
        <f t="shared" si="24"/>
        <v>1137773</v>
      </c>
      <c r="P181" s="38">
        <f t="shared" si="25"/>
        <v>23876610</v>
      </c>
      <c r="R181" s="69" t="s">
        <v>1406</v>
      </c>
      <c r="S181" s="181" t="s">
        <v>1908</v>
      </c>
      <c r="T181" s="62">
        <v>27587892</v>
      </c>
      <c r="U181" s="62">
        <v>1370702</v>
      </c>
      <c r="V181" s="62">
        <v>5215262</v>
      </c>
      <c r="X181" s="69" t="s">
        <v>1406</v>
      </c>
      <c r="Y181" s="181" t="s">
        <v>1908</v>
      </c>
      <c r="Z181" s="62">
        <v>669100</v>
      </c>
      <c r="AA181" s="60"/>
      <c r="AB181" s="62">
        <v>1768571</v>
      </c>
    </row>
    <row r="182" spans="1:28" ht="15">
      <c r="A182" s="77">
        <v>178</v>
      </c>
      <c r="B182" s="78" t="s">
        <v>1402</v>
      </c>
      <c r="C182" s="77" t="s">
        <v>1403</v>
      </c>
      <c r="D182" s="77" t="s">
        <v>1380</v>
      </c>
      <c r="E182" s="79" t="s">
        <v>1404</v>
      </c>
      <c r="F182" s="87">
        <f t="shared" si="19"/>
        <v>88915474</v>
      </c>
      <c r="G182" s="38">
        <f t="shared" si="20"/>
        <v>19176476</v>
      </c>
      <c r="H182" s="38">
        <f t="shared" si="21"/>
        <v>108091950</v>
      </c>
      <c r="I182" s="38">
        <v>3025673</v>
      </c>
      <c r="J182" s="38">
        <v>16150803</v>
      </c>
      <c r="K182" s="38">
        <f t="shared" si="26"/>
        <v>1440169</v>
      </c>
      <c r="L182" s="38">
        <f t="shared" si="22"/>
        <v>4218597</v>
      </c>
      <c r="M182" s="38">
        <f t="shared" si="23"/>
        <v>5658766</v>
      </c>
      <c r="N182" s="38">
        <f>VLOOKUP(C182,X$5:AB745,4,FALSE)</f>
        <v>0</v>
      </c>
      <c r="O182" s="38">
        <f t="shared" si="24"/>
        <v>4218597</v>
      </c>
      <c r="P182" s="38">
        <f t="shared" si="25"/>
        <v>113750716</v>
      </c>
      <c r="R182" s="69" t="s">
        <v>1409</v>
      </c>
      <c r="S182" s="181" t="s">
        <v>1909</v>
      </c>
      <c r="T182" s="62">
        <v>33257681</v>
      </c>
      <c r="U182" s="62">
        <v>728100</v>
      </c>
      <c r="V182" s="62">
        <v>7093456</v>
      </c>
      <c r="X182" s="69" t="s">
        <v>1409</v>
      </c>
      <c r="Y182" s="181" t="s">
        <v>1909</v>
      </c>
      <c r="Z182" s="62">
        <v>2756500</v>
      </c>
      <c r="AA182" s="60"/>
      <c r="AB182" s="62">
        <v>3682104</v>
      </c>
    </row>
    <row r="183" spans="1:28" ht="15">
      <c r="A183" s="77">
        <v>179</v>
      </c>
      <c r="B183" s="78" t="s">
        <v>1405</v>
      </c>
      <c r="C183" s="77" t="s">
        <v>1406</v>
      </c>
      <c r="D183" s="77" t="s">
        <v>1380</v>
      </c>
      <c r="E183" s="79" t="s">
        <v>1407</v>
      </c>
      <c r="F183" s="87">
        <f t="shared" si="19"/>
        <v>27587892</v>
      </c>
      <c r="G183" s="38">
        <f t="shared" si="20"/>
        <v>6585964</v>
      </c>
      <c r="H183" s="38">
        <f t="shared" si="21"/>
        <v>34173856</v>
      </c>
      <c r="I183" s="38">
        <v>1370702</v>
      </c>
      <c r="J183" s="38">
        <v>5215262</v>
      </c>
      <c r="K183" s="38">
        <f t="shared" si="26"/>
        <v>669100</v>
      </c>
      <c r="L183" s="38">
        <f t="shared" si="22"/>
        <v>1768571</v>
      </c>
      <c r="M183" s="38">
        <f t="shared" si="23"/>
        <v>2437671</v>
      </c>
      <c r="N183" s="38">
        <f>VLOOKUP(C183,X$5:AB746,4,FALSE)</f>
        <v>0</v>
      </c>
      <c r="O183" s="38">
        <f t="shared" si="24"/>
        <v>1768571</v>
      </c>
      <c r="P183" s="38">
        <f t="shared" si="25"/>
        <v>36611527</v>
      </c>
      <c r="R183" s="69" t="s">
        <v>1412</v>
      </c>
      <c r="S183" s="181" t="s">
        <v>1910</v>
      </c>
      <c r="T183" s="62">
        <v>3617930</v>
      </c>
      <c r="U183" s="62">
        <v>4011325</v>
      </c>
      <c r="V183" s="62">
        <v>1813352</v>
      </c>
      <c r="X183" s="69" t="s">
        <v>1412</v>
      </c>
      <c r="Y183" s="181" t="s">
        <v>1910</v>
      </c>
      <c r="Z183" s="62">
        <v>1016373</v>
      </c>
      <c r="AA183" s="62">
        <v>154668</v>
      </c>
      <c r="AB183" s="62">
        <v>9168000</v>
      </c>
    </row>
    <row r="184" spans="1:28" ht="15">
      <c r="A184" s="77">
        <v>180</v>
      </c>
      <c r="B184" s="78" t="s">
        <v>1408</v>
      </c>
      <c r="C184" s="77" t="s">
        <v>1409</v>
      </c>
      <c r="D184" s="77" t="s">
        <v>1380</v>
      </c>
      <c r="E184" s="79" t="s">
        <v>1410</v>
      </c>
      <c r="F184" s="87">
        <f t="shared" si="19"/>
        <v>33257681</v>
      </c>
      <c r="G184" s="38">
        <f t="shared" si="20"/>
        <v>7821556</v>
      </c>
      <c r="H184" s="38">
        <f t="shared" si="21"/>
        <v>41079237</v>
      </c>
      <c r="I184" s="38">
        <v>728100</v>
      </c>
      <c r="J184" s="38">
        <v>7093456</v>
      </c>
      <c r="K184" s="38">
        <f t="shared" si="26"/>
        <v>2756500</v>
      </c>
      <c r="L184" s="38">
        <f t="shared" si="22"/>
        <v>3682104</v>
      </c>
      <c r="M184" s="38">
        <f t="shared" si="23"/>
        <v>6438604</v>
      </c>
      <c r="N184" s="38">
        <f>VLOOKUP(C184,X$5:AB747,4,FALSE)</f>
        <v>0</v>
      </c>
      <c r="O184" s="38">
        <f t="shared" si="24"/>
        <v>3682104</v>
      </c>
      <c r="P184" s="38">
        <f t="shared" si="25"/>
        <v>47517841</v>
      </c>
      <c r="R184" s="69" t="s">
        <v>1415</v>
      </c>
      <c r="S184" s="181" t="s">
        <v>1911</v>
      </c>
      <c r="T184" s="62">
        <v>7329373</v>
      </c>
      <c r="U184" s="62">
        <v>1361950</v>
      </c>
      <c r="V184" s="62">
        <v>2588139</v>
      </c>
      <c r="X184" s="69" t="s">
        <v>1415</v>
      </c>
      <c r="Y184" s="181" t="s">
        <v>1911</v>
      </c>
      <c r="Z184" s="60"/>
      <c r="AA184" s="60"/>
      <c r="AB184" s="62">
        <v>346800</v>
      </c>
    </row>
    <row r="185" spans="1:28" ht="15">
      <c r="A185" s="77">
        <v>181</v>
      </c>
      <c r="B185" s="78" t="s">
        <v>1411</v>
      </c>
      <c r="C185" s="77" t="s">
        <v>1412</v>
      </c>
      <c r="D185" s="77" t="s">
        <v>1380</v>
      </c>
      <c r="E185" s="79" t="s">
        <v>1413</v>
      </c>
      <c r="F185" s="87">
        <f t="shared" si="19"/>
        <v>3617930</v>
      </c>
      <c r="G185" s="38">
        <f t="shared" si="20"/>
        <v>5824677</v>
      </c>
      <c r="H185" s="38">
        <f t="shared" si="21"/>
        <v>9442607</v>
      </c>
      <c r="I185" s="38">
        <v>4011325</v>
      </c>
      <c r="J185" s="38">
        <v>1813352</v>
      </c>
      <c r="K185" s="38">
        <f t="shared" si="26"/>
        <v>1016373</v>
      </c>
      <c r="L185" s="38">
        <f t="shared" si="22"/>
        <v>9322668</v>
      </c>
      <c r="M185" s="38">
        <f t="shared" si="23"/>
        <v>10339041</v>
      </c>
      <c r="N185" s="38">
        <f>VLOOKUP(C185,X$5:AB748,4,FALSE)</f>
        <v>154668</v>
      </c>
      <c r="O185" s="38">
        <f t="shared" si="24"/>
        <v>9168000</v>
      </c>
      <c r="P185" s="38">
        <f t="shared" si="25"/>
        <v>19781648</v>
      </c>
      <c r="R185" s="69" t="s">
        <v>1418</v>
      </c>
      <c r="S185" s="181" t="s">
        <v>1912</v>
      </c>
      <c r="T185" s="62">
        <v>2008935</v>
      </c>
      <c r="U185" s="62">
        <v>112501</v>
      </c>
      <c r="V185" s="62">
        <v>445620</v>
      </c>
      <c r="X185" s="69" t="s">
        <v>1418</v>
      </c>
      <c r="Y185" s="181" t="s">
        <v>1912</v>
      </c>
      <c r="Z185" s="62">
        <v>459000</v>
      </c>
      <c r="AA185" s="60"/>
      <c r="AB185" s="62">
        <v>16902</v>
      </c>
    </row>
    <row r="186" spans="1:28" ht="15">
      <c r="A186" s="77">
        <v>182</v>
      </c>
      <c r="B186" s="78" t="s">
        <v>1414</v>
      </c>
      <c r="C186" s="77" t="s">
        <v>1415</v>
      </c>
      <c r="D186" s="77" t="s">
        <v>1380</v>
      </c>
      <c r="E186" s="79" t="s">
        <v>1416</v>
      </c>
      <c r="F186" s="87">
        <f t="shared" si="19"/>
        <v>7329373</v>
      </c>
      <c r="G186" s="38">
        <f t="shared" si="20"/>
        <v>3950089</v>
      </c>
      <c r="H186" s="38">
        <f t="shared" si="21"/>
        <v>11279462</v>
      </c>
      <c r="I186" s="38">
        <v>1361950</v>
      </c>
      <c r="J186" s="38">
        <v>2588139</v>
      </c>
      <c r="K186" s="38">
        <f t="shared" si="26"/>
        <v>0</v>
      </c>
      <c r="L186" s="38">
        <f t="shared" si="22"/>
        <v>346800</v>
      </c>
      <c r="M186" s="38">
        <f t="shared" si="23"/>
        <v>346800</v>
      </c>
      <c r="N186" s="38">
        <f>VLOOKUP(C186,X$5:AB749,4,FALSE)</f>
        <v>0</v>
      </c>
      <c r="O186" s="38">
        <f t="shared" si="24"/>
        <v>346800</v>
      </c>
      <c r="P186" s="38">
        <f t="shared" si="25"/>
        <v>11626262</v>
      </c>
      <c r="R186" s="69" t="s">
        <v>1421</v>
      </c>
      <c r="S186" s="181" t="s">
        <v>1913</v>
      </c>
      <c r="T186" s="62">
        <v>6111749</v>
      </c>
      <c r="U186" s="62">
        <v>134400</v>
      </c>
      <c r="V186" s="62">
        <v>3928427</v>
      </c>
      <c r="X186" s="69" t="s">
        <v>1421</v>
      </c>
      <c r="Y186" s="181" t="s">
        <v>1913</v>
      </c>
      <c r="Z186" s="62">
        <v>333952</v>
      </c>
      <c r="AA186" s="62">
        <v>162553</v>
      </c>
      <c r="AB186" s="62">
        <v>4611880</v>
      </c>
    </row>
    <row r="187" spans="1:28" ht="15">
      <c r="A187" s="77">
        <v>183</v>
      </c>
      <c r="B187" s="78" t="s">
        <v>1417</v>
      </c>
      <c r="C187" s="77" t="s">
        <v>1418</v>
      </c>
      <c r="D187" s="77" t="s">
        <v>1380</v>
      </c>
      <c r="E187" s="79" t="s">
        <v>1419</v>
      </c>
      <c r="F187" s="87">
        <f t="shared" si="19"/>
        <v>2008935</v>
      </c>
      <c r="G187" s="38">
        <f t="shared" si="20"/>
        <v>558121</v>
      </c>
      <c r="H187" s="38">
        <f t="shared" si="21"/>
        <v>2567056</v>
      </c>
      <c r="I187" s="38">
        <v>112501</v>
      </c>
      <c r="J187" s="38">
        <v>445620</v>
      </c>
      <c r="K187" s="38">
        <f t="shared" si="26"/>
        <v>459000</v>
      </c>
      <c r="L187" s="38">
        <f t="shared" si="22"/>
        <v>16902</v>
      </c>
      <c r="M187" s="38">
        <f t="shared" si="23"/>
        <v>475902</v>
      </c>
      <c r="N187" s="38">
        <f>VLOOKUP(C187,X$5:AB750,4,FALSE)</f>
        <v>0</v>
      </c>
      <c r="O187" s="38">
        <f t="shared" si="24"/>
        <v>16902</v>
      </c>
      <c r="P187" s="38">
        <f t="shared" si="25"/>
        <v>3042958</v>
      </c>
      <c r="R187" s="69" t="s">
        <v>1424</v>
      </c>
      <c r="S187" s="181" t="s">
        <v>1914</v>
      </c>
      <c r="T187" s="62">
        <v>12776855</v>
      </c>
      <c r="U187" s="62">
        <v>1074350</v>
      </c>
      <c r="V187" s="62">
        <v>3611351</v>
      </c>
      <c r="X187" s="69" t="s">
        <v>1424</v>
      </c>
      <c r="Y187" s="181" t="s">
        <v>1914</v>
      </c>
      <c r="Z187" s="62">
        <v>15000</v>
      </c>
      <c r="AA187" s="60"/>
      <c r="AB187" s="62">
        <v>2862770</v>
      </c>
    </row>
    <row r="188" spans="1:28" ht="15">
      <c r="A188" s="77">
        <v>184</v>
      </c>
      <c r="B188" s="78" t="s">
        <v>1420</v>
      </c>
      <c r="C188" s="77" t="s">
        <v>1421</v>
      </c>
      <c r="D188" s="77" t="s">
        <v>1380</v>
      </c>
      <c r="E188" s="79" t="s">
        <v>1422</v>
      </c>
      <c r="F188" s="87">
        <f t="shared" si="19"/>
        <v>6111749</v>
      </c>
      <c r="G188" s="38">
        <f t="shared" si="20"/>
        <v>4062827</v>
      </c>
      <c r="H188" s="38">
        <f t="shared" si="21"/>
        <v>10174576</v>
      </c>
      <c r="I188" s="38">
        <v>134400</v>
      </c>
      <c r="J188" s="38">
        <v>3928427</v>
      </c>
      <c r="K188" s="38">
        <f t="shared" si="26"/>
        <v>333952</v>
      </c>
      <c r="L188" s="38">
        <f t="shared" si="22"/>
        <v>4774433</v>
      </c>
      <c r="M188" s="38">
        <f t="shared" si="23"/>
        <v>5108385</v>
      </c>
      <c r="N188" s="38">
        <f>VLOOKUP(C188,X$5:AB751,4,FALSE)</f>
        <v>162553</v>
      </c>
      <c r="O188" s="38">
        <f t="shared" si="24"/>
        <v>4611880</v>
      </c>
      <c r="P188" s="38">
        <f t="shared" si="25"/>
        <v>15282961</v>
      </c>
      <c r="R188" s="69" t="s">
        <v>1427</v>
      </c>
      <c r="S188" s="181" t="s">
        <v>1915</v>
      </c>
      <c r="T188" s="62">
        <v>321551</v>
      </c>
      <c r="U188" s="62">
        <v>8950</v>
      </c>
      <c r="V188" s="62">
        <v>253239</v>
      </c>
      <c r="X188" s="69" t="s">
        <v>1427</v>
      </c>
      <c r="Y188" s="181" t="s">
        <v>1915</v>
      </c>
      <c r="Z188" s="62">
        <v>16000</v>
      </c>
      <c r="AA188" s="60"/>
      <c r="AB188" s="62">
        <v>515194</v>
      </c>
    </row>
    <row r="189" spans="1:28" ht="15">
      <c r="A189" s="77">
        <v>185</v>
      </c>
      <c r="B189" s="78" t="s">
        <v>1423</v>
      </c>
      <c r="C189" s="77" t="s">
        <v>1424</v>
      </c>
      <c r="D189" s="77" t="s">
        <v>1380</v>
      </c>
      <c r="E189" s="79" t="s">
        <v>1425</v>
      </c>
      <c r="F189" s="87">
        <f t="shared" si="19"/>
        <v>12776855</v>
      </c>
      <c r="G189" s="38">
        <f t="shared" si="20"/>
        <v>4685701</v>
      </c>
      <c r="H189" s="38">
        <f t="shared" si="21"/>
        <v>17462556</v>
      </c>
      <c r="I189" s="38">
        <v>1074350</v>
      </c>
      <c r="J189" s="38">
        <v>3611351</v>
      </c>
      <c r="K189" s="38">
        <f t="shared" si="26"/>
        <v>15000</v>
      </c>
      <c r="L189" s="38">
        <f t="shared" si="22"/>
        <v>2862770</v>
      </c>
      <c r="M189" s="38">
        <f t="shared" si="23"/>
        <v>2877770</v>
      </c>
      <c r="N189" s="38">
        <f>VLOOKUP(C189,X$5:AB752,4,FALSE)</f>
        <v>0</v>
      </c>
      <c r="O189" s="38">
        <f t="shared" si="24"/>
        <v>2862770</v>
      </c>
      <c r="P189" s="38">
        <f t="shared" si="25"/>
        <v>20340326</v>
      </c>
      <c r="R189" s="69" t="s">
        <v>1431</v>
      </c>
      <c r="S189" s="181" t="s">
        <v>1916</v>
      </c>
      <c r="T189" s="60"/>
      <c r="U189" s="62">
        <v>10150</v>
      </c>
      <c r="V189" s="62">
        <v>5082497</v>
      </c>
      <c r="X189" s="69" t="s">
        <v>1431</v>
      </c>
      <c r="Y189" s="181" t="s">
        <v>1916</v>
      </c>
      <c r="Z189" s="62">
        <v>1707365</v>
      </c>
      <c r="AA189" s="62">
        <v>110600</v>
      </c>
      <c r="AB189" s="62">
        <v>6050381</v>
      </c>
    </row>
    <row r="190" spans="1:28" ht="15">
      <c r="A190" s="77">
        <v>186</v>
      </c>
      <c r="B190" s="78" t="s">
        <v>1426</v>
      </c>
      <c r="C190" s="77" t="s">
        <v>1427</v>
      </c>
      <c r="D190" s="77" t="s">
        <v>1380</v>
      </c>
      <c r="E190" s="79" t="s">
        <v>1428</v>
      </c>
      <c r="F190" s="87">
        <f t="shared" si="19"/>
        <v>321551</v>
      </c>
      <c r="G190" s="38">
        <f t="shared" si="20"/>
        <v>262189</v>
      </c>
      <c r="H190" s="38">
        <f t="shared" si="21"/>
        <v>583740</v>
      </c>
      <c r="I190" s="38">
        <v>8950</v>
      </c>
      <c r="J190" s="38">
        <v>253239</v>
      </c>
      <c r="K190" s="38">
        <f t="shared" si="26"/>
        <v>16000</v>
      </c>
      <c r="L190" s="38">
        <f t="shared" si="22"/>
        <v>515194</v>
      </c>
      <c r="M190" s="38">
        <f t="shared" si="23"/>
        <v>531194</v>
      </c>
      <c r="N190" s="38">
        <f>VLOOKUP(C190,X$5:AB753,4,FALSE)</f>
        <v>0</v>
      </c>
      <c r="O190" s="38">
        <f t="shared" si="24"/>
        <v>515194</v>
      </c>
      <c r="P190" s="38">
        <f t="shared" si="25"/>
        <v>1114934</v>
      </c>
      <c r="R190" s="69" t="s">
        <v>1434</v>
      </c>
      <c r="S190" s="181" t="s">
        <v>1917</v>
      </c>
      <c r="T190" s="62">
        <v>495774</v>
      </c>
      <c r="U190" s="62">
        <v>7600</v>
      </c>
      <c r="V190" s="62">
        <v>632978</v>
      </c>
      <c r="X190" s="69" t="s">
        <v>1434</v>
      </c>
      <c r="Y190" s="181" t="s">
        <v>1917</v>
      </c>
      <c r="Z190" s="60"/>
      <c r="AA190" s="60"/>
      <c r="AB190" s="62">
        <v>601416</v>
      </c>
    </row>
    <row r="191" spans="1:28" ht="15">
      <c r="A191" s="77">
        <v>187</v>
      </c>
      <c r="B191" s="78" t="s">
        <v>1430</v>
      </c>
      <c r="C191" s="77" t="s">
        <v>1431</v>
      </c>
      <c r="D191" s="77" t="s">
        <v>1429</v>
      </c>
      <c r="E191" s="79" t="s">
        <v>1432</v>
      </c>
      <c r="F191" s="87">
        <f t="shared" si="19"/>
        <v>0</v>
      </c>
      <c r="G191" s="38">
        <f t="shared" si="20"/>
        <v>5092647</v>
      </c>
      <c r="H191" s="38">
        <f t="shared" si="21"/>
        <v>5092647</v>
      </c>
      <c r="I191" s="38">
        <v>10150</v>
      </c>
      <c r="J191" s="38">
        <v>5082497</v>
      </c>
      <c r="K191" s="38">
        <f t="shared" si="26"/>
        <v>1707365</v>
      </c>
      <c r="L191" s="38">
        <f t="shared" si="22"/>
        <v>6160981</v>
      </c>
      <c r="M191" s="38">
        <f t="shared" si="23"/>
        <v>7868346</v>
      </c>
      <c r="N191" s="38">
        <f>VLOOKUP(C191,X$5:AB754,4,FALSE)</f>
        <v>110600</v>
      </c>
      <c r="O191" s="38">
        <f t="shared" si="24"/>
        <v>6050381</v>
      </c>
      <c r="P191" s="38">
        <f t="shared" si="25"/>
        <v>12960993</v>
      </c>
      <c r="R191" s="69" t="s">
        <v>1437</v>
      </c>
      <c r="S191" s="181" t="s">
        <v>1918</v>
      </c>
      <c r="T191" s="62">
        <v>1133601</v>
      </c>
      <c r="U191" s="62">
        <v>181440</v>
      </c>
      <c r="V191" s="62">
        <v>606234</v>
      </c>
      <c r="X191" s="69" t="s">
        <v>1437</v>
      </c>
      <c r="Y191" s="181" t="s">
        <v>1918</v>
      </c>
      <c r="Z191" s="62">
        <v>441427</v>
      </c>
      <c r="AA191" s="62">
        <v>24000</v>
      </c>
      <c r="AB191" s="62">
        <v>403172</v>
      </c>
    </row>
    <row r="192" spans="1:28" ht="15">
      <c r="A192" s="77">
        <v>188</v>
      </c>
      <c r="B192" s="78" t="s">
        <v>1433</v>
      </c>
      <c r="C192" s="77" t="s">
        <v>1434</v>
      </c>
      <c r="D192" s="77" t="s">
        <v>1429</v>
      </c>
      <c r="E192" s="79" t="s">
        <v>1435</v>
      </c>
      <c r="F192" s="87">
        <f t="shared" si="19"/>
        <v>495774</v>
      </c>
      <c r="G192" s="38">
        <f t="shared" si="20"/>
        <v>640578</v>
      </c>
      <c r="H192" s="38">
        <f t="shared" si="21"/>
        <v>1136352</v>
      </c>
      <c r="I192" s="38">
        <v>7600</v>
      </c>
      <c r="J192" s="38">
        <v>632978</v>
      </c>
      <c r="K192" s="38">
        <f t="shared" si="26"/>
        <v>0</v>
      </c>
      <c r="L192" s="38">
        <f t="shared" si="22"/>
        <v>601416</v>
      </c>
      <c r="M192" s="38">
        <f t="shared" si="23"/>
        <v>601416</v>
      </c>
      <c r="N192" s="38">
        <f>VLOOKUP(C192,X$5:AB755,4,FALSE)</f>
        <v>0</v>
      </c>
      <c r="O192" s="38">
        <f t="shared" si="24"/>
        <v>601416</v>
      </c>
      <c r="P192" s="38">
        <f t="shared" si="25"/>
        <v>1737768</v>
      </c>
      <c r="R192" s="69" t="s">
        <v>1440</v>
      </c>
      <c r="S192" s="181" t="s">
        <v>1919</v>
      </c>
      <c r="T192" s="62">
        <v>43065</v>
      </c>
      <c r="U192" s="62">
        <v>200</v>
      </c>
      <c r="V192" s="62">
        <v>351979</v>
      </c>
      <c r="X192" s="69" t="s">
        <v>1440</v>
      </c>
      <c r="Y192" s="181" t="s">
        <v>1919</v>
      </c>
      <c r="Z192" s="62">
        <v>175000</v>
      </c>
      <c r="AA192" s="60"/>
      <c r="AB192" s="62">
        <v>24537</v>
      </c>
    </row>
    <row r="193" spans="1:28" ht="15">
      <c r="A193" s="77">
        <v>189</v>
      </c>
      <c r="B193" s="78" t="s">
        <v>1436</v>
      </c>
      <c r="C193" s="77" t="s">
        <v>1437</v>
      </c>
      <c r="D193" s="77" t="s">
        <v>1429</v>
      </c>
      <c r="E193" s="79" t="s">
        <v>1438</v>
      </c>
      <c r="F193" s="87">
        <f t="shared" si="19"/>
        <v>1133601</v>
      </c>
      <c r="G193" s="38">
        <f t="shared" si="20"/>
        <v>787674</v>
      </c>
      <c r="H193" s="38">
        <f t="shared" si="21"/>
        <v>1921275</v>
      </c>
      <c r="I193" s="38">
        <v>181440</v>
      </c>
      <c r="J193" s="38">
        <v>606234</v>
      </c>
      <c r="K193" s="38">
        <f t="shared" si="26"/>
        <v>441427</v>
      </c>
      <c r="L193" s="38">
        <f t="shared" si="22"/>
        <v>427172</v>
      </c>
      <c r="M193" s="38">
        <f t="shared" si="23"/>
        <v>868599</v>
      </c>
      <c r="N193" s="38">
        <f>VLOOKUP(C193,X$5:AB756,4,FALSE)</f>
        <v>24000</v>
      </c>
      <c r="O193" s="38">
        <f t="shared" si="24"/>
        <v>403172</v>
      </c>
      <c r="P193" s="38">
        <f t="shared" si="25"/>
        <v>2789874</v>
      </c>
      <c r="R193" s="69" t="s">
        <v>1443</v>
      </c>
      <c r="S193" s="181" t="s">
        <v>1920</v>
      </c>
      <c r="T193" s="62">
        <v>1</v>
      </c>
      <c r="U193" s="62">
        <v>29500</v>
      </c>
      <c r="V193" s="62">
        <v>1124071</v>
      </c>
      <c r="X193" s="69" t="s">
        <v>1443</v>
      </c>
      <c r="Y193" s="181" t="s">
        <v>1920</v>
      </c>
      <c r="Z193" s="62">
        <v>193656</v>
      </c>
      <c r="AA193" s="60"/>
      <c r="AB193" s="62">
        <v>963715</v>
      </c>
    </row>
    <row r="194" spans="1:28" ht="15">
      <c r="A194" s="77">
        <v>190</v>
      </c>
      <c r="B194" s="78" t="s">
        <v>1439</v>
      </c>
      <c r="C194" s="77" t="s">
        <v>1440</v>
      </c>
      <c r="D194" s="77" t="s">
        <v>1429</v>
      </c>
      <c r="E194" s="79" t="s">
        <v>1441</v>
      </c>
      <c r="F194" s="87">
        <f t="shared" si="19"/>
        <v>43065</v>
      </c>
      <c r="G194" s="38">
        <f t="shared" si="20"/>
        <v>352179</v>
      </c>
      <c r="H194" s="38">
        <f t="shared" si="21"/>
        <v>395244</v>
      </c>
      <c r="I194" s="38">
        <v>200</v>
      </c>
      <c r="J194" s="38">
        <v>351979</v>
      </c>
      <c r="K194" s="38">
        <f t="shared" si="26"/>
        <v>175000</v>
      </c>
      <c r="L194" s="38">
        <f t="shared" si="22"/>
        <v>24537</v>
      </c>
      <c r="M194" s="38">
        <f t="shared" si="23"/>
        <v>199537</v>
      </c>
      <c r="N194" s="38">
        <f>VLOOKUP(C194,X$5:AB757,4,FALSE)</f>
        <v>0</v>
      </c>
      <c r="O194" s="38">
        <f t="shared" si="24"/>
        <v>24537</v>
      </c>
      <c r="P194" s="38">
        <f t="shared" si="25"/>
        <v>594781</v>
      </c>
      <c r="R194" s="69" t="s">
        <v>1446</v>
      </c>
      <c r="S194" s="181" t="s">
        <v>1921</v>
      </c>
      <c r="T194" s="62">
        <v>155500</v>
      </c>
      <c r="U194" s="60"/>
      <c r="V194" s="62">
        <v>183019</v>
      </c>
      <c r="X194" s="69" t="s">
        <v>1446</v>
      </c>
      <c r="Y194" s="181" t="s">
        <v>1921</v>
      </c>
      <c r="Z194" s="62">
        <v>68991</v>
      </c>
      <c r="AA194" s="60"/>
      <c r="AB194" s="62">
        <v>166630</v>
      </c>
    </row>
    <row r="195" spans="1:28" ht="15">
      <c r="A195" s="77">
        <v>191</v>
      </c>
      <c r="B195" s="78" t="s">
        <v>1442</v>
      </c>
      <c r="C195" s="77" t="s">
        <v>1443</v>
      </c>
      <c r="D195" s="77" t="s">
        <v>1429</v>
      </c>
      <c r="E195" s="79" t="s">
        <v>1444</v>
      </c>
      <c r="F195" s="87">
        <f t="shared" si="19"/>
        <v>1</v>
      </c>
      <c r="G195" s="38">
        <f t="shared" si="20"/>
        <v>1153571</v>
      </c>
      <c r="H195" s="38">
        <f t="shared" si="21"/>
        <v>1153572</v>
      </c>
      <c r="I195" s="38">
        <v>29500</v>
      </c>
      <c r="J195" s="38">
        <v>1124071</v>
      </c>
      <c r="K195" s="38">
        <f t="shared" si="26"/>
        <v>193656</v>
      </c>
      <c r="L195" s="38">
        <f t="shared" si="22"/>
        <v>963715</v>
      </c>
      <c r="M195" s="38">
        <f t="shared" si="23"/>
        <v>1157371</v>
      </c>
      <c r="N195" s="38">
        <f>VLOOKUP(C195,X$5:AB758,4,FALSE)</f>
        <v>0</v>
      </c>
      <c r="O195" s="38">
        <f t="shared" si="24"/>
        <v>963715</v>
      </c>
      <c r="P195" s="38">
        <f t="shared" si="25"/>
        <v>2310943</v>
      </c>
      <c r="R195" s="69" t="s">
        <v>1449</v>
      </c>
      <c r="S195" s="181" t="s">
        <v>1922</v>
      </c>
      <c r="T195" s="62">
        <v>544951</v>
      </c>
      <c r="U195" s="60"/>
      <c r="V195" s="62">
        <v>993403</v>
      </c>
      <c r="X195" s="69" t="s">
        <v>1449</v>
      </c>
      <c r="Y195" s="181" t="s">
        <v>1922</v>
      </c>
      <c r="Z195" s="62">
        <v>319815</v>
      </c>
      <c r="AA195" s="60"/>
      <c r="AB195" s="62">
        <v>1014828</v>
      </c>
    </row>
    <row r="196" spans="1:28" ht="15">
      <c r="A196" s="77">
        <v>192</v>
      </c>
      <c r="B196" s="78" t="s">
        <v>1445</v>
      </c>
      <c r="C196" s="77" t="s">
        <v>1446</v>
      </c>
      <c r="D196" s="77" t="s">
        <v>1429</v>
      </c>
      <c r="E196" s="79" t="s">
        <v>1447</v>
      </c>
      <c r="F196" s="87">
        <f t="shared" si="19"/>
        <v>155500</v>
      </c>
      <c r="G196" s="38">
        <f t="shared" si="20"/>
        <v>183019</v>
      </c>
      <c r="H196" s="38">
        <f t="shared" si="21"/>
        <v>338519</v>
      </c>
      <c r="I196" s="38">
        <v>0</v>
      </c>
      <c r="J196" s="38">
        <v>183019</v>
      </c>
      <c r="K196" s="38">
        <f t="shared" si="26"/>
        <v>68991</v>
      </c>
      <c r="L196" s="38">
        <f t="shared" si="22"/>
        <v>166630</v>
      </c>
      <c r="M196" s="38">
        <f t="shared" si="23"/>
        <v>235621</v>
      </c>
      <c r="N196" s="38">
        <f>VLOOKUP(C196,X$5:AB759,4,FALSE)</f>
        <v>0</v>
      </c>
      <c r="O196" s="38">
        <f t="shared" si="24"/>
        <v>166630</v>
      </c>
      <c r="P196" s="38">
        <f t="shared" si="25"/>
        <v>574140</v>
      </c>
      <c r="R196" s="69" t="s">
        <v>1452</v>
      </c>
      <c r="S196" s="181" t="s">
        <v>1923</v>
      </c>
      <c r="T196" s="62">
        <v>284754</v>
      </c>
      <c r="U196" s="62">
        <v>20900</v>
      </c>
      <c r="V196" s="62">
        <v>945949</v>
      </c>
      <c r="X196" s="69" t="s">
        <v>1452</v>
      </c>
      <c r="Y196" s="181" t="s">
        <v>1923</v>
      </c>
      <c r="Z196" s="62">
        <v>222169</v>
      </c>
      <c r="AA196" s="60"/>
      <c r="AB196" s="62">
        <v>364250</v>
      </c>
    </row>
    <row r="197" spans="1:28" ht="15">
      <c r="A197" s="77">
        <v>193</v>
      </c>
      <c r="B197" s="78" t="s">
        <v>1448</v>
      </c>
      <c r="C197" s="77" t="s">
        <v>1449</v>
      </c>
      <c r="D197" s="77" t="s">
        <v>1429</v>
      </c>
      <c r="E197" s="79" t="s">
        <v>1450</v>
      </c>
      <c r="F197" s="87">
        <f t="shared" si="19"/>
        <v>544951</v>
      </c>
      <c r="G197" s="38">
        <f t="shared" si="20"/>
        <v>993403</v>
      </c>
      <c r="H197" s="38">
        <f t="shared" si="21"/>
        <v>1538354</v>
      </c>
      <c r="I197" s="38">
        <v>0</v>
      </c>
      <c r="J197" s="38">
        <v>993403</v>
      </c>
      <c r="K197" s="38">
        <f t="shared" si="26"/>
        <v>319815</v>
      </c>
      <c r="L197" s="38">
        <f t="shared" si="22"/>
        <v>1014828</v>
      </c>
      <c r="M197" s="38">
        <f t="shared" si="23"/>
        <v>1334643</v>
      </c>
      <c r="N197" s="38">
        <f>VLOOKUP(C197,X$5:AB760,4,FALSE)</f>
        <v>0</v>
      </c>
      <c r="O197" s="38">
        <f t="shared" si="24"/>
        <v>1014828</v>
      </c>
      <c r="P197" s="38">
        <f t="shared" si="25"/>
        <v>2872997</v>
      </c>
      <c r="R197" s="69" t="s">
        <v>1455</v>
      </c>
      <c r="S197" s="181" t="s">
        <v>1924</v>
      </c>
      <c r="T197" s="62">
        <v>492200</v>
      </c>
      <c r="U197" s="62">
        <v>20500</v>
      </c>
      <c r="V197" s="62">
        <v>742745</v>
      </c>
      <c r="X197" s="69" t="s">
        <v>1455</v>
      </c>
      <c r="Y197" s="181" t="s">
        <v>1924</v>
      </c>
      <c r="Z197" s="62">
        <v>149418</v>
      </c>
      <c r="AA197" s="60"/>
      <c r="AB197" s="62">
        <v>260793</v>
      </c>
    </row>
    <row r="198" spans="1:28" ht="15">
      <c r="A198" s="77">
        <v>194</v>
      </c>
      <c r="B198" s="78" t="s">
        <v>1451</v>
      </c>
      <c r="C198" s="77" t="s">
        <v>1452</v>
      </c>
      <c r="D198" s="77" t="s">
        <v>1429</v>
      </c>
      <c r="E198" s="79" t="s">
        <v>1453</v>
      </c>
      <c r="F198" s="87">
        <f aca="true" t="shared" si="27" ref="F198:F261">VLOOKUP(C198,R$5:V$568,3,FALSE)</f>
        <v>284754</v>
      </c>
      <c r="G198" s="38">
        <f aca="true" t="shared" si="28" ref="G198:G261">I198+J198</f>
        <v>966849</v>
      </c>
      <c r="H198" s="38">
        <f aca="true" t="shared" si="29" ref="H198:H261">F198+G198</f>
        <v>1251603</v>
      </c>
      <c r="I198" s="38">
        <v>20900</v>
      </c>
      <c r="J198" s="38">
        <v>945949</v>
      </c>
      <c r="K198" s="38">
        <f t="shared" si="26"/>
        <v>222169</v>
      </c>
      <c r="L198" s="38">
        <f aca="true" t="shared" si="30" ref="L198:L261">N198+O198</f>
        <v>364250</v>
      </c>
      <c r="M198" s="38">
        <f aca="true" t="shared" si="31" ref="M198:M261">K198+L198</f>
        <v>586419</v>
      </c>
      <c r="N198" s="38">
        <f>VLOOKUP(C198,X$5:AB761,4,FALSE)</f>
        <v>0</v>
      </c>
      <c r="O198" s="38">
        <f aca="true" t="shared" si="32" ref="O198:O261">VLOOKUP(C198,X$5:AB$568,5,FALSE)</f>
        <v>364250</v>
      </c>
      <c r="P198" s="38">
        <f aca="true" t="shared" si="33" ref="P198:P261">H198+M198</f>
        <v>1838022</v>
      </c>
      <c r="R198" s="69" t="s">
        <v>1458</v>
      </c>
      <c r="S198" s="181" t="s">
        <v>1925</v>
      </c>
      <c r="T198" s="62">
        <v>6124653</v>
      </c>
      <c r="U198" s="62">
        <v>400160</v>
      </c>
      <c r="V198" s="62">
        <v>6664382</v>
      </c>
      <c r="X198" s="69" t="s">
        <v>1458</v>
      </c>
      <c r="Y198" s="181" t="s">
        <v>1925</v>
      </c>
      <c r="Z198" s="62">
        <v>2860480</v>
      </c>
      <c r="AA198" s="62">
        <v>23140029</v>
      </c>
      <c r="AB198" s="62">
        <v>12004300</v>
      </c>
    </row>
    <row r="199" spans="1:28" ht="15">
      <c r="A199" s="77">
        <v>195</v>
      </c>
      <c r="B199" s="78" t="s">
        <v>1454</v>
      </c>
      <c r="C199" s="77" t="s">
        <v>1455</v>
      </c>
      <c r="D199" s="77" t="s">
        <v>1429</v>
      </c>
      <c r="E199" s="79" t="s">
        <v>1456</v>
      </c>
      <c r="F199" s="87">
        <f t="shared" si="27"/>
        <v>492200</v>
      </c>
      <c r="G199" s="38">
        <f t="shared" si="28"/>
        <v>763245</v>
      </c>
      <c r="H199" s="38">
        <f t="shared" si="29"/>
        <v>1255445</v>
      </c>
      <c r="I199" s="38">
        <v>20500</v>
      </c>
      <c r="J199" s="38">
        <v>742745</v>
      </c>
      <c r="K199" s="38">
        <f t="shared" si="26"/>
        <v>149418</v>
      </c>
      <c r="L199" s="38">
        <f t="shared" si="30"/>
        <v>260793</v>
      </c>
      <c r="M199" s="38">
        <f t="shared" si="31"/>
        <v>410211</v>
      </c>
      <c r="N199" s="38">
        <f>VLOOKUP(C199,X$5:AB762,4,FALSE)</f>
        <v>0</v>
      </c>
      <c r="O199" s="38">
        <f t="shared" si="32"/>
        <v>260793</v>
      </c>
      <c r="P199" s="38">
        <f t="shared" si="33"/>
        <v>1665656</v>
      </c>
      <c r="R199" s="69" t="s">
        <v>1461</v>
      </c>
      <c r="S199" s="181" t="s">
        <v>1926</v>
      </c>
      <c r="T199" s="60"/>
      <c r="U199" s="60"/>
      <c r="V199" s="62">
        <v>64298</v>
      </c>
      <c r="X199" s="69" t="s">
        <v>1461</v>
      </c>
      <c r="Y199" s="181" t="s">
        <v>1926</v>
      </c>
      <c r="Z199" s="62">
        <v>24000</v>
      </c>
      <c r="AA199" s="60"/>
      <c r="AB199" s="62">
        <v>45654</v>
      </c>
    </row>
    <row r="200" spans="1:28" ht="15">
      <c r="A200" s="77">
        <v>196</v>
      </c>
      <c r="B200" s="78" t="s">
        <v>1457</v>
      </c>
      <c r="C200" s="77" t="s">
        <v>1458</v>
      </c>
      <c r="D200" s="77" t="s">
        <v>1429</v>
      </c>
      <c r="E200" s="79" t="s">
        <v>1459</v>
      </c>
      <c r="F200" s="87">
        <f t="shared" si="27"/>
        <v>6124653</v>
      </c>
      <c r="G200" s="38">
        <f t="shared" si="28"/>
        <v>7064542</v>
      </c>
      <c r="H200" s="38">
        <f t="shared" si="29"/>
        <v>13189195</v>
      </c>
      <c r="I200" s="38">
        <v>400160</v>
      </c>
      <c r="J200" s="38">
        <v>6664382</v>
      </c>
      <c r="K200" s="38">
        <f t="shared" si="26"/>
        <v>2860480</v>
      </c>
      <c r="L200" s="38">
        <f t="shared" si="30"/>
        <v>35144329</v>
      </c>
      <c r="M200" s="38">
        <f t="shared" si="31"/>
        <v>38004809</v>
      </c>
      <c r="N200" s="38">
        <f>VLOOKUP(C200,X$5:AB763,4,FALSE)</f>
        <v>23140029</v>
      </c>
      <c r="O200" s="38">
        <f t="shared" si="32"/>
        <v>12004300</v>
      </c>
      <c r="P200" s="38">
        <f t="shared" si="33"/>
        <v>51194004</v>
      </c>
      <c r="R200" s="69" t="s">
        <v>1464</v>
      </c>
      <c r="S200" s="181" t="s">
        <v>1927</v>
      </c>
      <c r="T200" s="62">
        <v>20002</v>
      </c>
      <c r="U200" s="62">
        <v>30500</v>
      </c>
      <c r="V200" s="62">
        <v>403395</v>
      </c>
      <c r="X200" s="69" t="s">
        <v>1464</v>
      </c>
      <c r="Y200" s="181" t="s">
        <v>1927</v>
      </c>
      <c r="Z200" s="62">
        <v>135379</v>
      </c>
      <c r="AA200" s="60"/>
      <c r="AB200" s="62">
        <v>508760</v>
      </c>
    </row>
    <row r="201" spans="1:28" ht="15">
      <c r="A201" s="77">
        <v>197</v>
      </c>
      <c r="B201" s="78" t="s">
        <v>1460</v>
      </c>
      <c r="C201" s="77" t="s">
        <v>1461</v>
      </c>
      <c r="D201" s="77" t="s">
        <v>1429</v>
      </c>
      <c r="E201" s="79" t="s">
        <v>1462</v>
      </c>
      <c r="F201" s="87">
        <f t="shared" si="27"/>
        <v>0</v>
      </c>
      <c r="G201" s="38">
        <f t="shared" si="28"/>
        <v>64298</v>
      </c>
      <c r="H201" s="38">
        <f t="shared" si="29"/>
        <v>64298</v>
      </c>
      <c r="I201" s="38">
        <v>0</v>
      </c>
      <c r="J201" s="38">
        <v>64298</v>
      </c>
      <c r="K201" s="38">
        <f t="shared" si="26"/>
        <v>24000</v>
      </c>
      <c r="L201" s="38">
        <f t="shared" si="30"/>
        <v>45654</v>
      </c>
      <c r="M201" s="38">
        <f t="shared" si="31"/>
        <v>69654</v>
      </c>
      <c r="N201" s="38">
        <f>VLOOKUP(C201,X$5:AB764,4,FALSE)</f>
        <v>0</v>
      </c>
      <c r="O201" s="38">
        <f t="shared" si="32"/>
        <v>45654</v>
      </c>
      <c r="P201" s="38">
        <f t="shared" si="33"/>
        <v>133952</v>
      </c>
      <c r="R201" s="69" t="s">
        <v>1467</v>
      </c>
      <c r="S201" s="181" t="s">
        <v>1928</v>
      </c>
      <c r="T201" s="62">
        <v>1857357</v>
      </c>
      <c r="U201" s="60"/>
      <c r="V201" s="62">
        <v>1566199</v>
      </c>
      <c r="X201" s="69" t="s">
        <v>1467</v>
      </c>
      <c r="Y201" s="181" t="s">
        <v>1928</v>
      </c>
      <c r="Z201" s="62">
        <v>816482</v>
      </c>
      <c r="AA201" s="60"/>
      <c r="AB201" s="62">
        <v>2532305</v>
      </c>
    </row>
    <row r="202" spans="1:28" ht="15">
      <c r="A202" s="77">
        <v>198</v>
      </c>
      <c r="B202" s="78" t="s">
        <v>1463</v>
      </c>
      <c r="C202" s="77" t="s">
        <v>1464</v>
      </c>
      <c r="D202" s="77" t="s">
        <v>1429</v>
      </c>
      <c r="E202" s="79" t="s">
        <v>1465</v>
      </c>
      <c r="F202" s="87">
        <f t="shared" si="27"/>
        <v>20002</v>
      </c>
      <c r="G202" s="38">
        <f t="shared" si="28"/>
        <v>433895</v>
      </c>
      <c r="H202" s="38">
        <f t="shared" si="29"/>
        <v>453897</v>
      </c>
      <c r="I202" s="38">
        <v>30500</v>
      </c>
      <c r="J202" s="38">
        <v>403395</v>
      </c>
      <c r="K202" s="38">
        <f t="shared" si="26"/>
        <v>135379</v>
      </c>
      <c r="L202" s="38">
        <f t="shared" si="30"/>
        <v>508760</v>
      </c>
      <c r="M202" s="38">
        <f t="shared" si="31"/>
        <v>644139</v>
      </c>
      <c r="N202" s="38">
        <f>VLOOKUP(C202,X$5:AB765,4,FALSE)</f>
        <v>0</v>
      </c>
      <c r="O202" s="38">
        <f t="shared" si="32"/>
        <v>508760</v>
      </c>
      <c r="P202" s="38">
        <f t="shared" si="33"/>
        <v>1098036</v>
      </c>
      <c r="R202" s="69" t="s">
        <v>1470</v>
      </c>
      <c r="S202" s="181" t="s">
        <v>1929</v>
      </c>
      <c r="T202" s="62">
        <v>9645206</v>
      </c>
      <c r="U202" s="62">
        <v>529776</v>
      </c>
      <c r="V202" s="62">
        <v>10429063</v>
      </c>
      <c r="X202" s="69" t="s">
        <v>1470</v>
      </c>
      <c r="Y202" s="181" t="s">
        <v>1929</v>
      </c>
      <c r="Z202" s="62">
        <v>28155808</v>
      </c>
      <c r="AA202" s="62">
        <v>12738030</v>
      </c>
      <c r="AB202" s="62">
        <v>26221047</v>
      </c>
    </row>
    <row r="203" spans="1:28" ht="15">
      <c r="A203" s="77">
        <v>199</v>
      </c>
      <c r="B203" s="78" t="s">
        <v>1466</v>
      </c>
      <c r="C203" s="77" t="s">
        <v>1467</v>
      </c>
      <c r="D203" s="77" t="s">
        <v>1429</v>
      </c>
      <c r="E203" s="79" t="s">
        <v>1468</v>
      </c>
      <c r="F203" s="87">
        <f t="shared" si="27"/>
        <v>1857357</v>
      </c>
      <c r="G203" s="38">
        <f t="shared" si="28"/>
        <v>1566199</v>
      </c>
      <c r="H203" s="38">
        <f t="shared" si="29"/>
        <v>3423556</v>
      </c>
      <c r="I203" s="38">
        <v>0</v>
      </c>
      <c r="J203" s="38">
        <v>1566199</v>
      </c>
      <c r="K203" s="38">
        <f t="shared" si="26"/>
        <v>816482</v>
      </c>
      <c r="L203" s="38">
        <f t="shared" si="30"/>
        <v>2532305</v>
      </c>
      <c r="M203" s="38">
        <f t="shared" si="31"/>
        <v>3348787</v>
      </c>
      <c r="N203" s="38">
        <f>VLOOKUP(C203,X$5:AB766,4,FALSE)</f>
        <v>0</v>
      </c>
      <c r="O203" s="38">
        <f t="shared" si="32"/>
        <v>2532305</v>
      </c>
      <c r="P203" s="38">
        <f t="shared" si="33"/>
        <v>6772343</v>
      </c>
      <c r="R203" s="69" t="s">
        <v>1474</v>
      </c>
      <c r="S203" s="181" t="s">
        <v>1930</v>
      </c>
      <c r="T203" s="62">
        <v>5164000</v>
      </c>
      <c r="U203" s="62">
        <v>381000</v>
      </c>
      <c r="V203" s="62">
        <v>19543304</v>
      </c>
      <c r="X203" s="69" t="s">
        <v>1474</v>
      </c>
      <c r="Y203" s="181" t="s">
        <v>1930</v>
      </c>
      <c r="Z203" s="62">
        <v>7235000</v>
      </c>
      <c r="AA203" s="60"/>
      <c r="AB203" s="62">
        <v>2008251</v>
      </c>
    </row>
    <row r="204" spans="1:28" ht="15">
      <c r="A204" s="77">
        <v>200</v>
      </c>
      <c r="B204" s="78" t="s">
        <v>1469</v>
      </c>
      <c r="C204" s="77" t="s">
        <v>1470</v>
      </c>
      <c r="D204" s="77" t="s">
        <v>1429</v>
      </c>
      <c r="E204" s="79" t="s">
        <v>1471</v>
      </c>
      <c r="F204" s="87">
        <f t="shared" si="27"/>
        <v>9645206</v>
      </c>
      <c r="G204" s="38">
        <f t="shared" si="28"/>
        <v>10958839</v>
      </c>
      <c r="H204" s="38">
        <f t="shared" si="29"/>
        <v>20604045</v>
      </c>
      <c r="I204" s="38">
        <v>529776</v>
      </c>
      <c r="J204" s="38">
        <v>10429063</v>
      </c>
      <c r="K204" s="38">
        <f t="shared" si="26"/>
        <v>28155808</v>
      </c>
      <c r="L204" s="38">
        <f t="shared" si="30"/>
        <v>38959077</v>
      </c>
      <c r="M204" s="38">
        <f t="shared" si="31"/>
        <v>67114885</v>
      </c>
      <c r="N204" s="38">
        <f>VLOOKUP(C204,X$5:AB767,4,FALSE)</f>
        <v>12738030</v>
      </c>
      <c r="O204" s="38">
        <f t="shared" si="32"/>
        <v>26221047</v>
      </c>
      <c r="P204" s="38">
        <f t="shared" si="33"/>
        <v>87718930</v>
      </c>
      <c r="R204" s="69" t="s">
        <v>1477</v>
      </c>
      <c r="S204" s="181" t="s">
        <v>1931</v>
      </c>
      <c r="T204" s="62">
        <v>56129250</v>
      </c>
      <c r="U204" s="62">
        <v>1984775</v>
      </c>
      <c r="V204" s="62">
        <v>19535511</v>
      </c>
      <c r="X204" s="69" t="s">
        <v>1477</v>
      </c>
      <c r="Y204" s="181" t="s">
        <v>1931</v>
      </c>
      <c r="Z204" s="62">
        <v>32800</v>
      </c>
      <c r="AA204" s="62">
        <v>86000</v>
      </c>
      <c r="AB204" s="62">
        <v>12011789</v>
      </c>
    </row>
    <row r="205" spans="1:28" ht="15">
      <c r="A205" s="77">
        <v>201</v>
      </c>
      <c r="B205" s="78" t="s">
        <v>1473</v>
      </c>
      <c r="C205" s="77" t="s">
        <v>1474</v>
      </c>
      <c r="D205" s="77" t="s">
        <v>1472</v>
      </c>
      <c r="E205" s="79" t="s">
        <v>1729</v>
      </c>
      <c r="F205" s="87">
        <f t="shared" si="27"/>
        <v>5164000</v>
      </c>
      <c r="G205" s="38">
        <f t="shared" si="28"/>
        <v>19924304</v>
      </c>
      <c r="H205" s="38">
        <f t="shared" si="29"/>
        <v>25088304</v>
      </c>
      <c r="I205" s="38">
        <v>381000</v>
      </c>
      <c r="J205" s="38">
        <v>19543304</v>
      </c>
      <c r="K205" s="38">
        <f t="shared" si="26"/>
        <v>7235000</v>
      </c>
      <c r="L205" s="38">
        <f t="shared" si="30"/>
        <v>2008251</v>
      </c>
      <c r="M205" s="38">
        <f t="shared" si="31"/>
        <v>9243251</v>
      </c>
      <c r="N205" s="38">
        <f>VLOOKUP(C205,X$5:AB768,4,FALSE)</f>
        <v>0</v>
      </c>
      <c r="O205" s="38">
        <f t="shared" si="32"/>
        <v>2008251</v>
      </c>
      <c r="P205" s="38">
        <f t="shared" si="33"/>
        <v>34331555</v>
      </c>
      <c r="R205" s="69" t="s">
        <v>1480</v>
      </c>
      <c r="S205" s="181" t="s">
        <v>1932</v>
      </c>
      <c r="T205" s="62">
        <v>19552500</v>
      </c>
      <c r="U205" s="62">
        <v>523660</v>
      </c>
      <c r="V205" s="62">
        <v>4542568</v>
      </c>
      <c r="X205" s="69" t="s">
        <v>1480</v>
      </c>
      <c r="Y205" s="181" t="s">
        <v>1932</v>
      </c>
      <c r="Z205" s="60"/>
      <c r="AA205" s="62">
        <v>30000</v>
      </c>
      <c r="AB205" s="62">
        <v>802501</v>
      </c>
    </row>
    <row r="206" spans="1:28" ht="15">
      <c r="A206" s="77">
        <v>202</v>
      </c>
      <c r="B206" s="78" t="s">
        <v>1476</v>
      </c>
      <c r="C206" s="77" t="s">
        <v>1477</v>
      </c>
      <c r="D206" s="77" t="s">
        <v>1472</v>
      </c>
      <c r="E206" s="79" t="s">
        <v>1478</v>
      </c>
      <c r="F206" s="87">
        <f t="shared" si="27"/>
        <v>56129250</v>
      </c>
      <c r="G206" s="38">
        <f t="shared" si="28"/>
        <v>21520286</v>
      </c>
      <c r="H206" s="38">
        <f t="shared" si="29"/>
        <v>77649536</v>
      </c>
      <c r="I206" s="38">
        <v>1984775</v>
      </c>
      <c r="J206" s="38">
        <v>19535511</v>
      </c>
      <c r="K206" s="38">
        <f t="shared" si="26"/>
        <v>32800</v>
      </c>
      <c r="L206" s="38">
        <f t="shared" si="30"/>
        <v>12097789</v>
      </c>
      <c r="M206" s="38">
        <f t="shared" si="31"/>
        <v>12130589</v>
      </c>
      <c r="N206" s="38">
        <f>VLOOKUP(C206,X$5:AB769,4,FALSE)</f>
        <v>86000</v>
      </c>
      <c r="O206" s="38">
        <f t="shared" si="32"/>
        <v>12011789</v>
      </c>
      <c r="P206" s="38">
        <f t="shared" si="33"/>
        <v>89780125</v>
      </c>
      <c r="R206" s="69" t="s">
        <v>1483</v>
      </c>
      <c r="S206" s="181" t="s">
        <v>1933</v>
      </c>
      <c r="T206" s="62">
        <v>11035500</v>
      </c>
      <c r="U206" s="62">
        <v>3590465</v>
      </c>
      <c r="V206" s="62">
        <v>7859291</v>
      </c>
      <c r="X206" s="69" t="s">
        <v>1483</v>
      </c>
      <c r="Y206" s="181" t="s">
        <v>1933</v>
      </c>
      <c r="Z206" s="62">
        <v>12777000</v>
      </c>
      <c r="AA206" s="60"/>
      <c r="AB206" s="62">
        <v>738977</v>
      </c>
    </row>
    <row r="207" spans="1:28" ht="15">
      <c r="A207" s="77">
        <v>203</v>
      </c>
      <c r="B207" s="78" t="s">
        <v>1479</v>
      </c>
      <c r="C207" s="77" t="s">
        <v>1480</v>
      </c>
      <c r="D207" s="77" t="s">
        <v>1472</v>
      </c>
      <c r="E207" s="79" t="s">
        <v>1730</v>
      </c>
      <c r="F207" s="87">
        <f t="shared" si="27"/>
        <v>19552500</v>
      </c>
      <c r="G207" s="38">
        <f t="shared" si="28"/>
        <v>5066228</v>
      </c>
      <c r="H207" s="38">
        <f t="shared" si="29"/>
        <v>24618728</v>
      </c>
      <c r="I207" s="38">
        <v>523660</v>
      </c>
      <c r="J207" s="38">
        <v>4542568</v>
      </c>
      <c r="K207" s="38">
        <f t="shared" si="26"/>
        <v>0</v>
      </c>
      <c r="L207" s="38">
        <f t="shared" si="30"/>
        <v>832501</v>
      </c>
      <c r="M207" s="38">
        <f t="shared" si="31"/>
        <v>832501</v>
      </c>
      <c r="N207" s="38">
        <f>VLOOKUP(C207,X$5:AB770,4,FALSE)</f>
        <v>30000</v>
      </c>
      <c r="O207" s="38">
        <f t="shared" si="32"/>
        <v>802501</v>
      </c>
      <c r="P207" s="38">
        <f t="shared" si="33"/>
        <v>25451229</v>
      </c>
      <c r="R207" s="69" t="s">
        <v>1486</v>
      </c>
      <c r="S207" s="181" t="s">
        <v>1934</v>
      </c>
      <c r="T207" s="62">
        <v>38793884</v>
      </c>
      <c r="U207" s="62">
        <v>116300</v>
      </c>
      <c r="V207" s="62">
        <v>30128160</v>
      </c>
      <c r="X207" s="69" t="s">
        <v>1486</v>
      </c>
      <c r="Y207" s="181" t="s">
        <v>1934</v>
      </c>
      <c r="Z207" s="62">
        <v>1213200</v>
      </c>
      <c r="AA207" s="60"/>
      <c r="AB207" s="62">
        <v>7277411</v>
      </c>
    </row>
    <row r="208" spans="1:28" ht="15">
      <c r="A208" s="77">
        <v>204</v>
      </c>
      <c r="B208" s="78" t="s">
        <v>1482</v>
      </c>
      <c r="C208" s="77" t="s">
        <v>1483</v>
      </c>
      <c r="D208" s="77" t="s">
        <v>1472</v>
      </c>
      <c r="E208" s="79" t="s">
        <v>1484</v>
      </c>
      <c r="F208" s="87">
        <f t="shared" si="27"/>
        <v>11035500</v>
      </c>
      <c r="G208" s="38">
        <f t="shared" si="28"/>
        <v>11449756</v>
      </c>
      <c r="H208" s="38">
        <f t="shared" si="29"/>
        <v>22485256</v>
      </c>
      <c r="I208" s="38">
        <v>3590465</v>
      </c>
      <c r="J208" s="38">
        <v>7859291</v>
      </c>
      <c r="K208" s="38">
        <f t="shared" si="26"/>
        <v>12777000</v>
      </c>
      <c r="L208" s="38">
        <f t="shared" si="30"/>
        <v>738977</v>
      </c>
      <c r="M208" s="38">
        <f t="shared" si="31"/>
        <v>13515977</v>
      </c>
      <c r="N208" s="38">
        <f>VLOOKUP(C208,X$5:AB771,4,FALSE)</f>
        <v>0</v>
      </c>
      <c r="O208" s="38">
        <f t="shared" si="32"/>
        <v>738977</v>
      </c>
      <c r="P208" s="38">
        <f t="shared" si="33"/>
        <v>36001233</v>
      </c>
      <c r="R208" s="69" t="s">
        <v>1489</v>
      </c>
      <c r="S208" s="181" t="s">
        <v>1935</v>
      </c>
      <c r="T208" s="62">
        <v>999000</v>
      </c>
      <c r="U208" s="62">
        <v>1671800</v>
      </c>
      <c r="V208" s="62">
        <v>2967548</v>
      </c>
      <c r="X208" s="69" t="s">
        <v>1492</v>
      </c>
      <c r="Y208" s="181" t="s">
        <v>1936</v>
      </c>
      <c r="Z208" s="62">
        <v>9092000</v>
      </c>
      <c r="AA208" s="62">
        <v>174500</v>
      </c>
      <c r="AB208" s="62">
        <v>10137392</v>
      </c>
    </row>
    <row r="209" spans="1:28" ht="15">
      <c r="A209" s="77">
        <v>205</v>
      </c>
      <c r="B209" s="78" t="s">
        <v>1485</v>
      </c>
      <c r="C209" s="77" t="s">
        <v>1486</v>
      </c>
      <c r="D209" s="77" t="s">
        <v>1472</v>
      </c>
      <c r="E209" s="79" t="s">
        <v>1487</v>
      </c>
      <c r="F209" s="87">
        <f t="shared" si="27"/>
        <v>38793884</v>
      </c>
      <c r="G209" s="38">
        <f t="shared" si="28"/>
        <v>30244460</v>
      </c>
      <c r="H209" s="38">
        <f t="shared" si="29"/>
        <v>69038344</v>
      </c>
      <c r="I209" s="38">
        <v>116300</v>
      </c>
      <c r="J209" s="38">
        <v>30128160</v>
      </c>
      <c r="K209" s="38">
        <f t="shared" si="26"/>
        <v>1213200</v>
      </c>
      <c r="L209" s="38">
        <f t="shared" si="30"/>
        <v>7277411</v>
      </c>
      <c r="M209" s="38">
        <f t="shared" si="31"/>
        <v>8490611</v>
      </c>
      <c r="N209" s="38">
        <f>VLOOKUP(C209,X$5:AB772,4,FALSE)</f>
        <v>0</v>
      </c>
      <c r="O209" s="38">
        <f t="shared" si="32"/>
        <v>7277411</v>
      </c>
      <c r="P209" s="38">
        <f t="shared" si="33"/>
        <v>77528955</v>
      </c>
      <c r="R209" s="69" t="s">
        <v>1492</v>
      </c>
      <c r="S209" s="181" t="s">
        <v>1936</v>
      </c>
      <c r="T209" s="62">
        <v>2318898</v>
      </c>
      <c r="U209" s="62">
        <v>1833856</v>
      </c>
      <c r="V209" s="62">
        <v>2895143</v>
      </c>
      <c r="X209" s="69" t="s">
        <v>1494</v>
      </c>
      <c r="Y209" s="181" t="s">
        <v>1937</v>
      </c>
      <c r="Z209" s="60"/>
      <c r="AA209" s="60"/>
      <c r="AB209" s="62">
        <v>1420926</v>
      </c>
    </row>
    <row r="210" spans="1:28" ht="15">
      <c r="A210" s="77">
        <v>206</v>
      </c>
      <c r="B210" s="78" t="s">
        <v>1488</v>
      </c>
      <c r="C210" s="77" t="s">
        <v>1489</v>
      </c>
      <c r="D210" s="77" t="s">
        <v>1472</v>
      </c>
      <c r="E210" s="79" t="s">
        <v>1731</v>
      </c>
      <c r="F210" s="87">
        <f t="shared" si="27"/>
        <v>999000</v>
      </c>
      <c r="G210" s="38">
        <f t="shared" si="28"/>
        <v>4639348</v>
      </c>
      <c r="H210" s="38">
        <f t="shared" si="29"/>
        <v>5638348</v>
      </c>
      <c r="I210" s="38">
        <v>1671800</v>
      </c>
      <c r="J210" s="38">
        <v>2967548</v>
      </c>
      <c r="K210" s="38">
        <v>0</v>
      </c>
      <c r="L210" s="38">
        <f t="shared" si="30"/>
        <v>0</v>
      </c>
      <c r="M210" s="38">
        <f t="shared" si="31"/>
        <v>0</v>
      </c>
      <c r="N210" s="38">
        <v>0</v>
      </c>
      <c r="O210" s="38">
        <v>0</v>
      </c>
      <c r="P210" s="38">
        <f t="shared" si="33"/>
        <v>5638348</v>
      </c>
      <c r="R210" s="69" t="s">
        <v>1494</v>
      </c>
      <c r="S210" s="181" t="s">
        <v>1937</v>
      </c>
      <c r="T210" s="62">
        <v>557940</v>
      </c>
      <c r="U210" s="62">
        <v>1211410</v>
      </c>
      <c r="V210" s="62">
        <v>7241220</v>
      </c>
      <c r="X210" s="69" t="s">
        <v>1497</v>
      </c>
      <c r="Y210" s="181" t="s">
        <v>1938</v>
      </c>
      <c r="Z210" s="60"/>
      <c r="AA210" s="60"/>
      <c r="AB210" s="62">
        <v>654729</v>
      </c>
    </row>
    <row r="211" spans="1:28" ht="15">
      <c r="A211" s="77">
        <v>207</v>
      </c>
      <c r="B211" s="78" t="s">
        <v>1491</v>
      </c>
      <c r="C211" s="77" t="s">
        <v>1492</v>
      </c>
      <c r="D211" s="77" t="s">
        <v>1472</v>
      </c>
      <c r="E211" s="79" t="s">
        <v>1444</v>
      </c>
      <c r="F211" s="87">
        <f t="shared" si="27"/>
        <v>2318898</v>
      </c>
      <c r="G211" s="38">
        <f t="shared" si="28"/>
        <v>4728999</v>
      </c>
      <c r="H211" s="38">
        <f t="shared" si="29"/>
        <v>7047897</v>
      </c>
      <c r="I211" s="38">
        <v>1833856</v>
      </c>
      <c r="J211" s="38">
        <v>2895143</v>
      </c>
      <c r="K211" s="38">
        <f aca="true" t="shared" si="34" ref="K211:K242">VLOOKUP(C211,X$5:AD$568,3,FALSE)</f>
        <v>9092000</v>
      </c>
      <c r="L211" s="38">
        <f t="shared" si="30"/>
        <v>10311892</v>
      </c>
      <c r="M211" s="38">
        <f t="shared" si="31"/>
        <v>19403892</v>
      </c>
      <c r="N211" s="38">
        <f>VLOOKUP(C211,X$5:AB774,4,FALSE)</f>
        <v>174500</v>
      </c>
      <c r="O211" s="38">
        <f t="shared" si="32"/>
        <v>10137392</v>
      </c>
      <c r="P211" s="38">
        <f t="shared" si="33"/>
        <v>26451789</v>
      </c>
      <c r="R211" s="69" t="s">
        <v>1497</v>
      </c>
      <c r="S211" s="181" t="s">
        <v>1938</v>
      </c>
      <c r="T211" s="62">
        <v>16500300</v>
      </c>
      <c r="U211" s="62">
        <v>771010</v>
      </c>
      <c r="V211" s="62">
        <v>15081102</v>
      </c>
      <c r="X211" s="69" t="s">
        <v>1500</v>
      </c>
      <c r="Y211" s="181" t="s">
        <v>1939</v>
      </c>
      <c r="Z211" s="62">
        <v>20012900</v>
      </c>
      <c r="AA211" s="62">
        <v>205000</v>
      </c>
      <c r="AB211" s="62">
        <v>10018685</v>
      </c>
    </row>
    <row r="212" spans="1:28" ht="15">
      <c r="A212" s="77">
        <v>208</v>
      </c>
      <c r="B212" s="78" t="s">
        <v>1493</v>
      </c>
      <c r="C212" s="77" t="s">
        <v>1494</v>
      </c>
      <c r="D212" s="77" t="s">
        <v>1472</v>
      </c>
      <c r="E212" s="79" t="s">
        <v>1495</v>
      </c>
      <c r="F212" s="87">
        <f t="shared" si="27"/>
        <v>557940</v>
      </c>
      <c r="G212" s="38">
        <f t="shared" si="28"/>
        <v>8452630</v>
      </c>
      <c r="H212" s="38">
        <f t="shared" si="29"/>
        <v>9010570</v>
      </c>
      <c r="I212" s="38">
        <v>1211410</v>
      </c>
      <c r="J212" s="38">
        <v>7241220</v>
      </c>
      <c r="K212" s="38">
        <f t="shared" si="34"/>
        <v>0</v>
      </c>
      <c r="L212" s="38">
        <f t="shared" si="30"/>
        <v>1420926</v>
      </c>
      <c r="M212" s="38">
        <f t="shared" si="31"/>
        <v>1420926</v>
      </c>
      <c r="N212" s="38">
        <f>VLOOKUP(C212,X$5:AB775,4,FALSE)</f>
        <v>0</v>
      </c>
      <c r="O212" s="38">
        <f t="shared" si="32"/>
        <v>1420926</v>
      </c>
      <c r="P212" s="38">
        <f t="shared" si="33"/>
        <v>10431496</v>
      </c>
      <c r="R212" s="69" t="s">
        <v>1500</v>
      </c>
      <c r="S212" s="181" t="s">
        <v>1939</v>
      </c>
      <c r="T212" s="62">
        <v>42602087</v>
      </c>
      <c r="U212" s="62">
        <v>19977463</v>
      </c>
      <c r="V212" s="62">
        <v>23966444</v>
      </c>
      <c r="X212" s="69" t="s">
        <v>1503</v>
      </c>
      <c r="Y212" s="181" t="s">
        <v>1940</v>
      </c>
      <c r="Z212" s="62">
        <v>482413</v>
      </c>
      <c r="AA212" s="62">
        <v>46106500</v>
      </c>
      <c r="AB212" s="62">
        <v>1034203</v>
      </c>
    </row>
    <row r="213" spans="1:28" ht="15">
      <c r="A213" s="77">
        <v>209</v>
      </c>
      <c r="B213" s="78" t="s">
        <v>1496</v>
      </c>
      <c r="C213" s="77" t="s">
        <v>1497</v>
      </c>
      <c r="D213" s="77" t="s">
        <v>1472</v>
      </c>
      <c r="E213" s="79" t="s">
        <v>1498</v>
      </c>
      <c r="F213" s="87">
        <f t="shared" si="27"/>
        <v>16500300</v>
      </c>
      <c r="G213" s="38">
        <f t="shared" si="28"/>
        <v>15852112</v>
      </c>
      <c r="H213" s="38">
        <f t="shared" si="29"/>
        <v>32352412</v>
      </c>
      <c r="I213" s="38">
        <v>771010</v>
      </c>
      <c r="J213" s="38">
        <v>15081102</v>
      </c>
      <c r="K213" s="38">
        <f t="shared" si="34"/>
        <v>0</v>
      </c>
      <c r="L213" s="38">
        <f t="shared" si="30"/>
        <v>654729</v>
      </c>
      <c r="M213" s="38">
        <f t="shared" si="31"/>
        <v>654729</v>
      </c>
      <c r="N213" s="38">
        <f>VLOOKUP(C213,X$5:AB776,4,FALSE)</f>
        <v>0</v>
      </c>
      <c r="O213" s="38">
        <f t="shared" si="32"/>
        <v>654729</v>
      </c>
      <c r="P213" s="38">
        <f t="shared" si="33"/>
        <v>33007141</v>
      </c>
      <c r="R213" s="69" t="s">
        <v>1503</v>
      </c>
      <c r="S213" s="181" t="s">
        <v>1940</v>
      </c>
      <c r="T213" s="62">
        <v>3811900</v>
      </c>
      <c r="U213" s="62">
        <v>6370142</v>
      </c>
      <c r="V213" s="62">
        <v>21683460</v>
      </c>
      <c r="X213" s="69" t="s">
        <v>1506</v>
      </c>
      <c r="Y213" s="181" t="s">
        <v>1941</v>
      </c>
      <c r="Z213" s="62">
        <v>2031249</v>
      </c>
      <c r="AA213" s="60"/>
      <c r="AB213" s="62">
        <v>30995420</v>
      </c>
    </row>
    <row r="214" spans="1:28" ht="15">
      <c r="A214" s="77">
        <v>210</v>
      </c>
      <c r="B214" s="78" t="s">
        <v>1499</v>
      </c>
      <c r="C214" s="77" t="s">
        <v>1500</v>
      </c>
      <c r="D214" s="77" t="s">
        <v>1472</v>
      </c>
      <c r="E214" s="79" t="s">
        <v>1501</v>
      </c>
      <c r="F214" s="87">
        <f t="shared" si="27"/>
        <v>42602087</v>
      </c>
      <c r="G214" s="38">
        <f t="shared" si="28"/>
        <v>43943907</v>
      </c>
      <c r="H214" s="38">
        <f t="shared" si="29"/>
        <v>86545994</v>
      </c>
      <c r="I214" s="38">
        <v>19977463</v>
      </c>
      <c r="J214" s="38">
        <v>23966444</v>
      </c>
      <c r="K214" s="38">
        <f t="shared" si="34"/>
        <v>20012900</v>
      </c>
      <c r="L214" s="38">
        <f t="shared" si="30"/>
        <v>10223685</v>
      </c>
      <c r="M214" s="38">
        <f t="shared" si="31"/>
        <v>30236585</v>
      </c>
      <c r="N214" s="38">
        <f>VLOOKUP(C214,X$5:AB777,4,FALSE)</f>
        <v>205000</v>
      </c>
      <c r="O214" s="38">
        <f t="shared" si="32"/>
        <v>10018685</v>
      </c>
      <c r="P214" s="38">
        <f t="shared" si="33"/>
        <v>116782579</v>
      </c>
      <c r="R214" s="69" t="s">
        <v>1506</v>
      </c>
      <c r="S214" s="181" t="s">
        <v>1941</v>
      </c>
      <c r="T214" s="62">
        <v>13134013</v>
      </c>
      <c r="U214" s="62">
        <v>15539036</v>
      </c>
      <c r="V214" s="62">
        <v>17279161</v>
      </c>
      <c r="X214" s="69" t="s">
        <v>1509</v>
      </c>
      <c r="Y214" s="181" t="s">
        <v>1942</v>
      </c>
      <c r="Z214" s="62">
        <v>10323098</v>
      </c>
      <c r="AA214" s="62">
        <v>804644</v>
      </c>
      <c r="AB214" s="62">
        <v>11108222</v>
      </c>
    </row>
    <row r="215" spans="1:28" ht="15">
      <c r="A215" s="77">
        <v>211</v>
      </c>
      <c r="B215" s="78" t="s">
        <v>1502</v>
      </c>
      <c r="C215" s="77" t="s">
        <v>1503</v>
      </c>
      <c r="D215" s="77" t="s">
        <v>1472</v>
      </c>
      <c r="E215" s="79" t="s">
        <v>1504</v>
      </c>
      <c r="F215" s="87">
        <f t="shared" si="27"/>
        <v>3811900</v>
      </c>
      <c r="G215" s="38">
        <f t="shared" si="28"/>
        <v>28053602</v>
      </c>
      <c r="H215" s="38">
        <f t="shared" si="29"/>
        <v>31865502</v>
      </c>
      <c r="I215" s="38">
        <v>6370142</v>
      </c>
      <c r="J215" s="38">
        <v>21683460</v>
      </c>
      <c r="K215" s="38">
        <f t="shared" si="34"/>
        <v>482413</v>
      </c>
      <c r="L215" s="38">
        <f t="shared" si="30"/>
        <v>47140703</v>
      </c>
      <c r="M215" s="38">
        <f t="shared" si="31"/>
        <v>47623116</v>
      </c>
      <c r="N215" s="38">
        <f>VLOOKUP(C215,X$5:AB778,4,FALSE)</f>
        <v>46106500</v>
      </c>
      <c r="O215" s="38">
        <f t="shared" si="32"/>
        <v>1034203</v>
      </c>
      <c r="P215" s="38">
        <f t="shared" si="33"/>
        <v>79488618</v>
      </c>
      <c r="R215" s="69" t="s">
        <v>1509</v>
      </c>
      <c r="S215" s="181" t="s">
        <v>1942</v>
      </c>
      <c r="T215" s="62">
        <v>2755350</v>
      </c>
      <c r="U215" s="62">
        <v>12144490</v>
      </c>
      <c r="V215" s="62">
        <v>40102145</v>
      </c>
      <c r="X215" s="69" t="s">
        <v>1512</v>
      </c>
      <c r="Y215" s="181" t="s">
        <v>1943</v>
      </c>
      <c r="Z215" s="62">
        <v>107140444</v>
      </c>
      <c r="AA215" s="62">
        <v>19325282</v>
      </c>
      <c r="AB215" s="62">
        <v>255970687</v>
      </c>
    </row>
    <row r="216" spans="1:28" ht="15">
      <c r="A216" s="77">
        <v>212</v>
      </c>
      <c r="B216" s="78" t="s">
        <v>1505</v>
      </c>
      <c r="C216" s="77" t="s">
        <v>1506</v>
      </c>
      <c r="D216" s="77" t="s">
        <v>1472</v>
      </c>
      <c r="E216" s="79" t="s">
        <v>1507</v>
      </c>
      <c r="F216" s="87">
        <f t="shared" si="27"/>
        <v>13134013</v>
      </c>
      <c r="G216" s="38">
        <f t="shared" si="28"/>
        <v>32818197</v>
      </c>
      <c r="H216" s="38">
        <f t="shared" si="29"/>
        <v>45952210</v>
      </c>
      <c r="I216" s="38">
        <v>15539036</v>
      </c>
      <c r="J216" s="38">
        <v>17279161</v>
      </c>
      <c r="K216" s="38">
        <f t="shared" si="34"/>
        <v>2031249</v>
      </c>
      <c r="L216" s="38">
        <f t="shared" si="30"/>
        <v>30995420</v>
      </c>
      <c r="M216" s="38">
        <f t="shared" si="31"/>
        <v>33026669</v>
      </c>
      <c r="N216" s="38">
        <f>VLOOKUP(C216,X$5:AB779,4,FALSE)</f>
        <v>0</v>
      </c>
      <c r="O216" s="38">
        <f t="shared" si="32"/>
        <v>30995420</v>
      </c>
      <c r="P216" s="38">
        <f t="shared" si="33"/>
        <v>78978879</v>
      </c>
      <c r="R216" s="69" t="s">
        <v>1512</v>
      </c>
      <c r="S216" s="181" t="s">
        <v>1943</v>
      </c>
      <c r="T216" s="62">
        <v>227699835</v>
      </c>
      <c r="U216" s="62">
        <v>803162</v>
      </c>
      <c r="V216" s="62">
        <v>58074715</v>
      </c>
      <c r="X216" s="69" t="s">
        <v>1515</v>
      </c>
      <c r="Y216" s="181" t="s">
        <v>1944</v>
      </c>
      <c r="Z216" s="60"/>
      <c r="AA216" s="60"/>
      <c r="AB216" s="62">
        <v>1376102</v>
      </c>
    </row>
    <row r="217" spans="1:28" ht="15">
      <c r="A217" s="77">
        <v>213</v>
      </c>
      <c r="B217" s="78" t="s">
        <v>1508</v>
      </c>
      <c r="C217" s="77" t="s">
        <v>1509</v>
      </c>
      <c r="D217" s="77" t="s">
        <v>1472</v>
      </c>
      <c r="E217" s="79" t="s">
        <v>1510</v>
      </c>
      <c r="F217" s="87">
        <f t="shared" si="27"/>
        <v>2755350</v>
      </c>
      <c r="G217" s="38">
        <f t="shared" si="28"/>
        <v>52246635</v>
      </c>
      <c r="H217" s="38">
        <f t="shared" si="29"/>
        <v>55001985</v>
      </c>
      <c r="I217" s="38">
        <v>12144490</v>
      </c>
      <c r="J217" s="38">
        <v>40102145</v>
      </c>
      <c r="K217" s="38">
        <f t="shared" si="34"/>
        <v>10323098</v>
      </c>
      <c r="L217" s="38">
        <f t="shared" si="30"/>
        <v>11912866</v>
      </c>
      <c r="M217" s="38">
        <f t="shared" si="31"/>
        <v>22235964</v>
      </c>
      <c r="N217" s="38">
        <f>VLOOKUP(C217,X$5:AB780,4,FALSE)</f>
        <v>804644</v>
      </c>
      <c r="O217" s="38">
        <f t="shared" si="32"/>
        <v>11108222</v>
      </c>
      <c r="P217" s="38">
        <f t="shared" si="33"/>
        <v>77237949</v>
      </c>
      <c r="R217" s="69" t="s">
        <v>1515</v>
      </c>
      <c r="S217" s="181" t="s">
        <v>1944</v>
      </c>
      <c r="T217" s="62">
        <v>1629800</v>
      </c>
      <c r="U217" s="62">
        <v>1738201</v>
      </c>
      <c r="V217" s="62">
        <v>4617405</v>
      </c>
      <c r="X217" s="69" t="s">
        <v>1518</v>
      </c>
      <c r="Y217" s="181" t="s">
        <v>1945</v>
      </c>
      <c r="Z217" s="62">
        <v>106500</v>
      </c>
      <c r="AA217" s="62">
        <v>3003585</v>
      </c>
      <c r="AB217" s="62">
        <v>36545615</v>
      </c>
    </row>
    <row r="218" spans="1:28" ht="15">
      <c r="A218" s="77">
        <v>214</v>
      </c>
      <c r="B218" s="78" t="s">
        <v>1511</v>
      </c>
      <c r="C218" s="77" t="s">
        <v>1512</v>
      </c>
      <c r="D218" s="77" t="s">
        <v>1472</v>
      </c>
      <c r="E218" s="79" t="s">
        <v>1513</v>
      </c>
      <c r="F218" s="87">
        <f t="shared" si="27"/>
        <v>227699835</v>
      </c>
      <c r="G218" s="38">
        <f t="shared" si="28"/>
        <v>58877877</v>
      </c>
      <c r="H218" s="38">
        <f t="shared" si="29"/>
        <v>286577712</v>
      </c>
      <c r="I218" s="38">
        <v>803162</v>
      </c>
      <c r="J218" s="38">
        <v>58074715</v>
      </c>
      <c r="K218" s="38">
        <f t="shared" si="34"/>
        <v>107140444</v>
      </c>
      <c r="L218" s="38">
        <f t="shared" si="30"/>
        <v>275295969</v>
      </c>
      <c r="M218" s="38">
        <f t="shared" si="31"/>
        <v>382436413</v>
      </c>
      <c r="N218" s="38">
        <f>VLOOKUP(C218,X$5:AB781,4,FALSE)</f>
        <v>19325282</v>
      </c>
      <c r="O218" s="38">
        <f t="shared" si="32"/>
        <v>255970687</v>
      </c>
      <c r="P218" s="38">
        <f t="shared" si="33"/>
        <v>669014125</v>
      </c>
      <c r="R218" s="69" t="s">
        <v>1518</v>
      </c>
      <c r="S218" s="181" t="s">
        <v>1945</v>
      </c>
      <c r="T218" s="62">
        <v>790100</v>
      </c>
      <c r="U218" s="62">
        <v>2655175</v>
      </c>
      <c r="V218" s="62">
        <v>9200362</v>
      </c>
      <c r="X218" s="69" t="s">
        <v>1520</v>
      </c>
      <c r="Y218" s="181" t="s">
        <v>1946</v>
      </c>
      <c r="Z218" s="62">
        <v>118900</v>
      </c>
      <c r="AA218" s="62">
        <v>568755</v>
      </c>
      <c r="AB218" s="62">
        <v>2599610</v>
      </c>
    </row>
    <row r="219" spans="1:28" ht="15">
      <c r="A219" s="77">
        <v>215</v>
      </c>
      <c r="B219" s="78" t="s">
        <v>1514</v>
      </c>
      <c r="C219" s="77" t="s">
        <v>1515</v>
      </c>
      <c r="D219" s="77" t="s">
        <v>1472</v>
      </c>
      <c r="E219" s="79" t="s">
        <v>1516</v>
      </c>
      <c r="F219" s="87">
        <f t="shared" si="27"/>
        <v>1629800</v>
      </c>
      <c r="G219" s="38">
        <f t="shared" si="28"/>
        <v>6355606</v>
      </c>
      <c r="H219" s="38">
        <f t="shared" si="29"/>
        <v>7985406</v>
      </c>
      <c r="I219" s="38">
        <v>1738201</v>
      </c>
      <c r="J219" s="38">
        <v>4617405</v>
      </c>
      <c r="K219" s="38">
        <f t="shared" si="34"/>
        <v>0</v>
      </c>
      <c r="L219" s="38">
        <f t="shared" si="30"/>
        <v>1376102</v>
      </c>
      <c r="M219" s="38">
        <f t="shared" si="31"/>
        <v>1376102</v>
      </c>
      <c r="N219" s="38">
        <f>VLOOKUP(C219,X$5:AB782,4,FALSE)</f>
        <v>0</v>
      </c>
      <c r="O219" s="38">
        <f t="shared" si="32"/>
        <v>1376102</v>
      </c>
      <c r="P219" s="38">
        <f t="shared" si="33"/>
        <v>9361508</v>
      </c>
      <c r="R219" s="69" t="s">
        <v>1520</v>
      </c>
      <c r="S219" s="181" t="s">
        <v>1946</v>
      </c>
      <c r="T219" s="62">
        <v>62196000</v>
      </c>
      <c r="U219" s="62">
        <v>550742</v>
      </c>
      <c r="V219" s="62">
        <v>10082785</v>
      </c>
      <c r="X219" s="69" t="s">
        <v>1523</v>
      </c>
      <c r="Y219" s="181" t="s">
        <v>1947</v>
      </c>
      <c r="Z219" s="60"/>
      <c r="AA219" s="60"/>
      <c r="AB219" s="62">
        <v>3060009</v>
      </c>
    </row>
    <row r="220" spans="1:28" ht="15">
      <c r="A220" s="77">
        <v>216</v>
      </c>
      <c r="B220" s="78" t="s">
        <v>1517</v>
      </c>
      <c r="C220" s="77" t="s">
        <v>1518</v>
      </c>
      <c r="D220" s="77" t="s">
        <v>1472</v>
      </c>
      <c r="E220" s="79" t="s">
        <v>1519</v>
      </c>
      <c r="F220" s="87">
        <f t="shared" si="27"/>
        <v>790100</v>
      </c>
      <c r="G220" s="38">
        <f t="shared" si="28"/>
        <v>11855537</v>
      </c>
      <c r="H220" s="38">
        <f t="shared" si="29"/>
        <v>12645637</v>
      </c>
      <c r="I220" s="38">
        <v>2655175</v>
      </c>
      <c r="J220" s="38">
        <v>9200362</v>
      </c>
      <c r="K220" s="38">
        <f t="shared" si="34"/>
        <v>106500</v>
      </c>
      <c r="L220" s="38">
        <f t="shared" si="30"/>
        <v>39549200</v>
      </c>
      <c r="M220" s="38">
        <f t="shared" si="31"/>
        <v>39655700</v>
      </c>
      <c r="N220" s="38">
        <f>VLOOKUP(C220,X$5:AB783,4,FALSE)</f>
        <v>3003585</v>
      </c>
      <c r="O220" s="38">
        <f t="shared" si="32"/>
        <v>36545615</v>
      </c>
      <c r="P220" s="38">
        <f t="shared" si="33"/>
        <v>52301337</v>
      </c>
      <c r="R220" s="69" t="s">
        <v>1523</v>
      </c>
      <c r="S220" s="181" t="s">
        <v>1947</v>
      </c>
      <c r="T220" s="62">
        <v>698300</v>
      </c>
      <c r="U220" s="62">
        <v>794800</v>
      </c>
      <c r="V220" s="62">
        <v>3781676</v>
      </c>
      <c r="X220" s="69" t="s">
        <v>1526</v>
      </c>
      <c r="Y220" s="181" t="s">
        <v>1948</v>
      </c>
      <c r="Z220" s="62">
        <v>90583</v>
      </c>
      <c r="AA220" s="62">
        <v>8763940</v>
      </c>
      <c r="AB220" s="62">
        <v>7488816</v>
      </c>
    </row>
    <row r="221" spans="1:28" ht="15">
      <c r="A221" s="77">
        <v>217</v>
      </c>
      <c r="B221" s="80" t="s">
        <v>1063</v>
      </c>
      <c r="C221" s="77" t="s">
        <v>1520</v>
      </c>
      <c r="D221" s="77" t="s">
        <v>1472</v>
      </c>
      <c r="E221" s="79" t="s">
        <v>1521</v>
      </c>
      <c r="F221" s="87">
        <f t="shared" si="27"/>
        <v>62196000</v>
      </c>
      <c r="G221" s="38">
        <f t="shared" si="28"/>
        <v>10633527</v>
      </c>
      <c r="H221" s="38">
        <f t="shared" si="29"/>
        <v>72829527</v>
      </c>
      <c r="I221" s="38">
        <v>550742</v>
      </c>
      <c r="J221" s="38">
        <v>10082785</v>
      </c>
      <c r="K221" s="38">
        <f t="shared" si="34"/>
        <v>118900</v>
      </c>
      <c r="L221" s="38">
        <f t="shared" si="30"/>
        <v>3168365</v>
      </c>
      <c r="M221" s="38">
        <f t="shared" si="31"/>
        <v>3287265</v>
      </c>
      <c r="N221" s="38">
        <f>VLOOKUP(C221,X$5:AB784,4,FALSE)</f>
        <v>568755</v>
      </c>
      <c r="O221" s="38">
        <f t="shared" si="32"/>
        <v>2599610</v>
      </c>
      <c r="P221" s="38">
        <f t="shared" si="33"/>
        <v>76116792</v>
      </c>
      <c r="R221" s="69" t="s">
        <v>1526</v>
      </c>
      <c r="S221" s="181" t="s">
        <v>1948</v>
      </c>
      <c r="T221" s="62">
        <v>28525800</v>
      </c>
      <c r="U221" s="62">
        <v>4451800</v>
      </c>
      <c r="V221" s="62">
        <v>17294224</v>
      </c>
      <c r="X221" s="69" t="s">
        <v>1529</v>
      </c>
      <c r="Y221" s="181" t="s">
        <v>1949</v>
      </c>
      <c r="Z221" s="62">
        <v>91345</v>
      </c>
      <c r="AA221" s="62">
        <v>57000</v>
      </c>
      <c r="AB221" s="62">
        <v>7485226</v>
      </c>
    </row>
    <row r="222" spans="1:28" ht="15">
      <c r="A222" s="77">
        <v>218</v>
      </c>
      <c r="B222" s="78" t="s">
        <v>1522</v>
      </c>
      <c r="C222" s="77" t="s">
        <v>1523</v>
      </c>
      <c r="D222" s="77" t="s">
        <v>1472</v>
      </c>
      <c r="E222" s="79" t="s">
        <v>1524</v>
      </c>
      <c r="F222" s="87">
        <f t="shared" si="27"/>
        <v>698300</v>
      </c>
      <c r="G222" s="38">
        <f t="shared" si="28"/>
        <v>4576476</v>
      </c>
      <c r="H222" s="38">
        <f t="shared" si="29"/>
        <v>5274776</v>
      </c>
      <c r="I222" s="38">
        <v>794800</v>
      </c>
      <c r="J222" s="38">
        <v>3781676</v>
      </c>
      <c r="K222" s="38">
        <f t="shared" si="34"/>
        <v>0</v>
      </c>
      <c r="L222" s="38">
        <f t="shared" si="30"/>
        <v>3060009</v>
      </c>
      <c r="M222" s="38">
        <f t="shared" si="31"/>
        <v>3060009</v>
      </c>
      <c r="N222" s="38">
        <f>VLOOKUP(C222,X$5:AB785,4,FALSE)</f>
        <v>0</v>
      </c>
      <c r="O222" s="38">
        <f t="shared" si="32"/>
        <v>3060009</v>
      </c>
      <c r="P222" s="38">
        <f t="shared" si="33"/>
        <v>8334785</v>
      </c>
      <c r="R222" s="69" t="s">
        <v>1529</v>
      </c>
      <c r="S222" s="181" t="s">
        <v>1949</v>
      </c>
      <c r="T222" s="62">
        <v>365300</v>
      </c>
      <c r="U222" s="62">
        <v>3773200</v>
      </c>
      <c r="V222" s="62">
        <v>8661113</v>
      </c>
      <c r="X222" s="69" t="s">
        <v>1532</v>
      </c>
      <c r="Y222" s="181" t="s">
        <v>1950</v>
      </c>
      <c r="Z222" s="62">
        <v>10720402</v>
      </c>
      <c r="AA222" s="60"/>
      <c r="AB222" s="62">
        <v>7361624</v>
      </c>
    </row>
    <row r="223" spans="1:28" ht="15">
      <c r="A223" s="77">
        <v>219</v>
      </c>
      <c r="B223" s="78" t="s">
        <v>1525</v>
      </c>
      <c r="C223" s="77" t="s">
        <v>1526</v>
      </c>
      <c r="D223" s="77" t="s">
        <v>1472</v>
      </c>
      <c r="E223" s="79" t="s">
        <v>1527</v>
      </c>
      <c r="F223" s="87">
        <f t="shared" si="27"/>
        <v>28525800</v>
      </c>
      <c r="G223" s="38">
        <f t="shared" si="28"/>
        <v>21746024</v>
      </c>
      <c r="H223" s="38">
        <f t="shared" si="29"/>
        <v>50271824</v>
      </c>
      <c r="I223" s="38">
        <v>4451800</v>
      </c>
      <c r="J223" s="38">
        <v>17294224</v>
      </c>
      <c r="K223" s="38">
        <f t="shared" si="34"/>
        <v>90583</v>
      </c>
      <c r="L223" s="38">
        <f t="shared" si="30"/>
        <v>16252756</v>
      </c>
      <c r="M223" s="38">
        <f t="shared" si="31"/>
        <v>16343339</v>
      </c>
      <c r="N223" s="38">
        <f>VLOOKUP(C223,X$5:AB786,4,FALSE)</f>
        <v>8763940</v>
      </c>
      <c r="O223" s="38">
        <f t="shared" si="32"/>
        <v>7488816</v>
      </c>
      <c r="P223" s="38">
        <f t="shared" si="33"/>
        <v>66615163</v>
      </c>
      <c r="R223" s="69" t="s">
        <v>1532</v>
      </c>
      <c r="S223" s="181" t="s">
        <v>1950</v>
      </c>
      <c r="T223" s="62">
        <v>8130</v>
      </c>
      <c r="U223" s="62">
        <v>2224975</v>
      </c>
      <c r="V223" s="62">
        <v>7835559</v>
      </c>
      <c r="X223" s="69" t="s">
        <v>1535</v>
      </c>
      <c r="Y223" s="181" t="s">
        <v>1951</v>
      </c>
      <c r="Z223" s="62">
        <v>2423129</v>
      </c>
      <c r="AA223" s="60"/>
      <c r="AB223" s="62">
        <v>17605431</v>
      </c>
    </row>
    <row r="224" spans="1:28" ht="15">
      <c r="A224" s="77">
        <v>220</v>
      </c>
      <c r="B224" s="78" t="s">
        <v>1528</v>
      </c>
      <c r="C224" s="77" t="s">
        <v>1529</v>
      </c>
      <c r="D224" s="77" t="s">
        <v>1472</v>
      </c>
      <c r="E224" s="79" t="s">
        <v>1530</v>
      </c>
      <c r="F224" s="87">
        <f t="shared" si="27"/>
        <v>365300</v>
      </c>
      <c r="G224" s="38">
        <f t="shared" si="28"/>
        <v>12434313</v>
      </c>
      <c r="H224" s="38">
        <f t="shared" si="29"/>
        <v>12799613</v>
      </c>
      <c r="I224" s="38">
        <v>3773200</v>
      </c>
      <c r="J224" s="38">
        <v>8661113</v>
      </c>
      <c r="K224" s="38">
        <f t="shared" si="34"/>
        <v>91345</v>
      </c>
      <c r="L224" s="38">
        <f t="shared" si="30"/>
        <v>7542226</v>
      </c>
      <c r="M224" s="38">
        <f t="shared" si="31"/>
        <v>7633571</v>
      </c>
      <c r="N224" s="38">
        <f>VLOOKUP(C224,X$5:AB787,4,FALSE)</f>
        <v>57000</v>
      </c>
      <c r="O224" s="38">
        <f t="shared" si="32"/>
        <v>7485226</v>
      </c>
      <c r="P224" s="38">
        <f t="shared" si="33"/>
        <v>20433184</v>
      </c>
      <c r="R224" s="69" t="s">
        <v>1535</v>
      </c>
      <c r="S224" s="181" t="s">
        <v>1951</v>
      </c>
      <c r="T224" s="62">
        <v>988052</v>
      </c>
      <c r="U224" s="62">
        <v>2871154</v>
      </c>
      <c r="V224" s="62">
        <v>17126134</v>
      </c>
      <c r="X224" s="69" t="s">
        <v>1539</v>
      </c>
      <c r="Y224" s="181" t="s">
        <v>1952</v>
      </c>
      <c r="Z224" s="62">
        <v>425800</v>
      </c>
      <c r="AA224" s="60"/>
      <c r="AB224" s="62">
        <v>575250</v>
      </c>
    </row>
    <row r="225" spans="1:28" ht="15">
      <c r="A225" s="77">
        <v>221</v>
      </c>
      <c r="B225" s="78" t="s">
        <v>1531</v>
      </c>
      <c r="C225" s="77" t="s">
        <v>1532</v>
      </c>
      <c r="D225" s="77" t="s">
        <v>1472</v>
      </c>
      <c r="E225" s="79" t="s">
        <v>1533</v>
      </c>
      <c r="F225" s="87">
        <f t="shared" si="27"/>
        <v>8130</v>
      </c>
      <c r="G225" s="38">
        <f t="shared" si="28"/>
        <v>10060534</v>
      </c>
      <c r="H225" s="38">
        <f t="shared" si="29"/>
        <v>10068664</v>
      </c>
      <c r="I225" s="38">
        <v>2224975</v>
      </c>
      <c r="J225" s="38">
        <v>7835559</v>
      </c>
      <c r="K225" s="38">
        <f t="shared" si="34"/>
        <v>10720402</v>
      </c>
      <c r="L225" s="38">
        <f t="shared" si="30"/>
        <v>7361624</v>
      </c>
      <c r="M225" s="38">
        <f t="shared" si="31"/>
        <v>18082026</v>
      </c>
      <c r="N225" s="38">
        <f>VLOOKUP(C225,X$5:AB788,4,FALSE)</f>
        <v>0</v>
      </c>
      <c r="O225" s="38">
        <f t="shared" si="32"/>
        <v>7361624</v>
      </c>
      <c r="P225" s="38">
        <f t="shared" si="33"/>
        <v>28150690</v>
      </c>
      <c r="R225" s="69" t="s">
        <v>1539</v>
      </c>
      <c r="S225" s="181" t="s">
        <v>1952</v>
      </c>
      <c r="T225" s="62">
        <v>198900</v>
      </c>
      <c r="U225" s="62">
        <v>46100</v>
      </c>
      <c r="V225" s="62">
        <v>2740383</v>
      </c>
      <c r="X225" s="69" t="s">
        <v>1542</v>
      </c>
      <c r="Y225" s="181" t="s">
        <v>1953</v>
      </c>
      <c r="Z225" s="62">
        <v>8600835</v>
      </c>
      <c r="AA225" s="62">
        <v>18774879</v>
      </c>
      <c r="AB225" s="62">
        <v>25715667</v>
      </c>
    </row>
    <row r="226" spans="1:28" ht="15">
      <c r="A226" s="77">
        <v>222</v>
      </c>
      <c r="B226" s="78" t="s">
        <v>1534</v>
      </c>
      <c r="C226" s="77" t="s">
        <v>1535</v>
      </c>
      <c r="D226" s="77" t="s">
        <v>1472</v>
      </c>
      <c r="E226" s="79" t="s">
        <v>1536</v>
      </c>
      <c r="F226" s="87">
        <f t="shared" si="27"/>
        <v>988052</v>
      </c>
      <c r="G226" s="38">
        <f t="shared" si="28"/>
        <v>19997288</v>
      </c>
      <c r="H226" s="38">
        <f t="shared" si="29"/>
        <v>20985340</v>
      </c>
      <c r="I226" s="38">
        <v>2871154</v>
      </c>
      <c r="J226" s="38">
        <v>17126134</v>
      </c>
      <c r="K226" s="38">
        <f t="shared" si="34"/>
        <v>2423129</v>
      </c>
      <c r="L226" s="38">
        <f t="shared" si="30"/>
        <v>17605431</v>
      </c>
      <c r="M226" s="38">
        <f t="shared" si="31"/>
        <v>20028560</v>
      </c>
      <c r="N226" s="38">
        <f>VLOOKUP(C226,X$5:AB789,4,FALSE)</f>
        <v>0</v>
      </c>
      <c r="O226" s="38">
        <f t="shared" si="32"/>
        <v>17605431</v>
      </c>
      <c r="P226" s="38">
        <f t="shared" si="33"/>
        <v>41013900</v>
      </c>
      <c r="R226" s="69" t="s">
        <v>1542</v>
      </c>
      <c r="S226" s="181" t="s">
        <v>1953</v>
      </c>
      <c r="T226" s="62">
        <v>4657307</v>
      </c>
      <c r="U226" s="62">
        <v>465070</v>
      </c>
      <c r="V226" s="62">
        <v>9473726</v>
      </c>
      <c r="X226" s="69" t="s">
        <v>1545</v>
      </c>
      <c r="Y226" s="181" t="s">
        <v>1954</v>
      </c>
      <c r="Z226" s="62">
        <v>39200</v>
      </c>
      <c r="AA226" s="62">
        <v>86900</v>
      </c>
      <c r="AB226" s="62">
        <v>23993242</v>
      </c>
    </row>
    <row r="227" spans="1:28" ht="15">
      <c r="A227" s="77">
        <v>223</v>
      </c>
      <c r="B227" s="78" t="s">
        <v>1538</v>
      </c>
      <c r="C227" s="77" t="s">
        <v>1539</v>
      </c>
      <c r="D227" s="77" t="s">
        <v>1537</v>
      </c>
      <c r="E227" s="79" t="s">
        <v>1540</v>
      </c>
      <c r="F227" s="87">
        <f t="shared" si="27"/>
        <v>198900</v>
      </c>
      <c r="G227" s="38">
        <f t="shared" si="28"/>
        <v>2786483</v>
      </c>
      <c r="H227" s="38">
        <f t="shared" si="29"/>
        <v>2985383</v>
      </c>
      <c r="I227" s="38">
        <v>46100</v>
      </c>
      <c r="J227" s="38">
        <v>2740383</v>
      </c>
      <c r="K227" s="38">
        <f t="shared" si="34"/>
        <v>425800</v>
      </c>
      <c r="L227" s="38">
        <f t="shared" si="30"/>
        <v>575250</v>
      </c>
      <c r="M227" s="38">
        <f t="shared" si="31"/>
        <v>1001050</v>
      </c>
      <c r="N227" s="38">
        <f>VLOOKUP(C227,X$5:AB790,4,FALSE)</f>
        <v>0</v>
      </c>
      <c r="O227" s="38">
        <f t="shared" si="32"/>
        <v>575250</v>
      </c>
      <c r="P227" s="38">
        <f t="shared" si="33"/>
        <v>3986433</v>
      </c>
      <c r="R227" s="69" t="s">
        <v>1545</v>
      </c>
      <c r="S227" s="181" t="s">
        <v>1954</v>
      </c>
      <c r="T227" s="62">
        <v>8039972</v>
      </c>
      <c r="U227" s="62">
        <v>572430</v>
      </c>
      <c r="V227" s="62">
        <v>7498212</v>
      </c>
      <c r="X227" s="69" t="s">
        <v>1548</v>
      </c>
      <c r="Y227" s="181" t="s">
        <v>1955</v>
      </c>
      <c r="Z227" s="62">
        <v>1587423</v>
      </c>
      <c r="AA227" s="62">
        <v>11500</v>
      </c>
      <c r="AB227" s="62">
        <v>2604361</v>
      </c>
    </row>
    <row r="228" spans="1:28" ht="15">
      <c r="A228" s="77">
        <v>224</v>
      </c>
      <c r="B228" s="78" t="s">
        <v>1541</v>
      </c>
      <c r="C228" s="77" t="s">
        <v>1542</v>
      </c>
      <c r="D228" s="77" t="s">
        <v>1537</v>
      </c>
      <c r="E228" s="79" t="s">
        <v>1543</v>
      </c>
      <c r="F228" s="87">
        <f t="shared" si="27"/>
        <v>4657307</v>
      </c>
      <c r="G228" s="38">
        <f t="shared" si="28"/>
        <v>9938796</v>
      </c>
      <c r="H228" s="38">
        <f t="shared" si="29"/>
        <v>14596103</v>
      </c>
      <c r="I228" s="38">
        <v>465070</v>
      </c>
      <c r="J228" s="38">
        <v>9473726</v>
      </c>
      <c r="K228" s="38">
        <f t="shared" si="34"/>
        <v>8600835</v>
      </c>
      <c r="L228" s="38">
        <f t="shared" si="30"/>
        <v>44490546</v>
      </c>
      <c r="M228" s="38">
        <f t="shared" si="31"/>
        <v>53091381</v>
      </c>
      <c r="N228" s="38">
        <f>VLOOKUP(C228,X$5:AB791,4,FALSE)</f>
        <v>18774879</v>
      </c>
      <c r="O228" s="38">
        <f t="shared" si="32"/>
        <v>25715667</v>
      </c>
      <c r="P228" s="38">
        <f t="shared" si="33"/>
        <v>67687484</v>
      </c>
      <c r="R228" s="69" t="s">
        <v>1548</v>
      </c>
      <c r="S228" s="181" t="s">
        <v>1955</v>
      </c>
      <c r="T228" s="62">
        <v>2047300</v>
      </c>
      <c r="U228" s="62">
        <v>20400</v>
      </c>
      <c r="V228" s="62">
        <v>40100</v>
      </c>
      <c r="X228" s="69" t="s">
        <v>1551</v>
      </c>
      <c r="Y228" s="181" t="s">
        <v>1956</v>
      </c>
      <c r="Z228" s="62">
        <v>2149024</v>
      </c>
      <c r="AA228" s="62">
        <v>9300</v>
      </c>
      <c r="AB228" s="62">
        <v>1122790</v>
      </c>
    </row>
    <row r="229" spans="1:28" ht="15">
      <c r="A229" s="77">
        <v>225</v>
      </c>
      <c r="B229" s="78" t="s">
        <v>1544</v>
      </c>
      <c r="C229" s="77" t="s">
        <v>1545</v>
      </c>
      <c r="D229" s="77" t="s">
        <v>1537</v>
      </c>
      <c r="E229" s="79" t="s">
        <v>1546</v>
      </c>
      <c r="F229" s="87">
        <f t="shared" si="27"/>
        <v>8039972</v>
      </c>
      <c r="G229" s="38">
        <f t="shared" si="28"/>
        <v>8070642</v>
      </c>
      <c r="H229" s="38">
        <f t="shared" si="29"/>
        <v>16110614</v>
      </c>
      <c r="I229" s="38">
        <v>572430</v>
      </c>
      <c r="J229" s="38">
        <v>7498212</v>
      </c>
      <c r="K229" s="38">
        <f t="shared" si="34"/>
        <v>39200</v>
      </c>
      <c r="L229" s="38">
        <f t="shared" si="30"/>
        <v>24080142</v>
      </c>
      <c r="M229" s="38">
        <f t="shared" si="31"/>
        <v>24119342</v>
      </c>
      <c r="N229" s="38">
        <f>VLOOKUP(C229,X$5:AB792,4,FALSE)</f>
        <v>86900</v>
      </c>
      <c r="O229" s="38">
        <f t="shared" si="32"/>
        <v>23993242</v>
      </c>
      <c r="P229" s="38">
        <f t="shared" si="33"/>
        <v>40229956</v>
      </c>
      <c r="R229" s="69" t="s">
        <v>1551</v>
      </c>
      <c r="S229" s="181" t="s">
        <v>1956</v>
      </c>
      <c r="T229" s="62">
        <v>4838210</v>
      </c>
      <c r="U229" s="62">
        <v>1091592</v>
      </c>
      <c r="V229" s="62">
        <v>4647212</v>
      </c>
      <c r="X229" s="69" t="s">
        <v>1554</v>
      </c>
      <c r="Y229" s="181" t="s">
        <v>1957</v>
      </c>
      <c r="Z229" s="62">
        <v>1230841</v>
      </c>
      <c r="AA229" s="62">
        <v>4555149</v>
      </c>
      <c r="AB229" s="62">
        <v>6781074</v>
      </c>
    </row>
    <row r="230" spans="1:28" ht="15">
      <c r="A230" s="77">
        <v>226</v>
      </c>
      <c r="B230" s="78" t="s">
        <v>1547</v>
      </c>
      <c r="C230" s="77" t="s">
        <v>1548</v>
      </c>
      <c r="D230" s="77" t="s">
        <v>1537</v>
      </c>
      <c r="E230" s="79" t="s">
        <v>1549</v>
      </c>
      <c r="F230" s="87">
        <f t="shared" si="27"/>
        <v>2047300</v>
      </c>
      <c r="G230" s="38">
        <f t="shared" si="28"/>
        <v>60500</v>
      </c>
      <c r="H230" s="38">
        <f t="shared" si="29"/>
        <v>2107800</v>
      </c>
      <c r="I230" s="38">
        <v>20400</v>
      </c>
      <c r="J230" s="38">
        <v>40100</v>
      </c>
      <c r="K230" s="38">
        <f t="shared" si="34"/>
        <v>1587423</v>
      </c>
      <c r="L230" s="38">
        <f t="shared" si="30"/>
        <v>2615861</v>
      </c>
      <c r="M230" s="38">
        <f t="shared" si="31"/>
        <v>4203284</v>
      </c>
      <c r="N230" s="38">
        <f>VLOOKUP(C230,X$5:AB793,4,FALSE)</f>
        <v>11500</v>
      </c>
      <c r="O230" s="38">
        <f t="shared" si="32"/>
        <v>2604361</v>
      </c>
      <c r="P230" s="38">
        <f t="shared" si="33"/>
        <v>6311084</v>
      </c>
      <c r="R230" s="69" t="s">
        <v>1554</v>
      </c>
      <c r="S230" s="181" t="s">
        <v>1957</v>
      </c>
      <c r="T230" s="62">
        <v>10843503</v>
      </c>
      <c r="U230" s="62">
        <v>591218</v>
      </c>
      <c r="V230" s="62">
        <v>5207302</v>
      </c>
      <c r="X230" s="69" t="s">
        <v>1557</v>
      </c>
      <c r="Y230" s="181" t="s">
        <v>1921</v>
      </c>
      <c r="Z230" s="62">
        <v>52500</v>
      </c>
      <c r="AA230" s="62">
        <v>5500</v>
      </c>
      <c r="AB230" s="62">
        <v>2318942</v>
      </c>
    </row>
    <row r="231" spans="1:28" ht="15">
      <c r="A231" s="77">
        <v>227</v>
      </c>
      <c r="B231" s="78" t="s">
        <v>1550</v>
      </c>
      <c r="C231" s="77" t="s">
        <v>1551</v>
      </c>
      <c r="D231" s="77" t="s">
        <v>1537</v>
      </c>
      <c r="E231" s="79" t="s">
        <v>1552</v>
      </c>
      <c r="F231" s="87">
        <f t="shared" si="27"/>
        <v>4838210</v>
      </c>
      <c r="G231" s="38">
        <f t="shared" si="28"/>
        <v>5738804</v>
      </c>
      <c r="H231" s="38">
        <f t="shared" si="29"/>
        <v>10577014</v>
      </c>
      <c r="I231" s="38">
        <v>1091592</v>
      </c>
      <c r="J231" s="38">
        <v>4647212</v>
      </c>
      <c r="K231" s="38">
        <f t="shared" si="34"/>
        <v>2149024</v>
      </c>
      <c r="L231" s="38">
        <f t="shared" si="30"/>
        <v>1132090</v>
      </c>
      <c r="M231" s="38">
        <f t="shared" si="31"/>
        <v>3281114</v>
      </c>
      <c r="N231" s="38">
        <f>VLOOKUP(C231,X$5:AB794,4,FALSE)</f>
        <v>9300</v>
      </c>
      <c r="O231" s="38">
        <f t="shared" si="32"/>
        <v>1122790</v>
      </c>
      <c r="P231" s="38">
        <f t="shared" si="33"/>
        <v>13858128</v>
      </c>
      <c r="R231" s="69" t="s">
        <v>1557</v>
      </c>
      <c r="S231" s="181" t="s">
        <v>1921</v>
      </c>
      <c r="T231" s="62">
        <v>143500</v>
      </c>
      <c r="U231" s="62">
        <v>88550</v>
      </c>
      <c r="V231" s="62">
        <v>1478842</v>
      </c>
      <c r="X231" s="69" t="s">
        <v>1559</v>
      </c>
      <c r="Y231" s="181" t="s">
        <v>1958</v>
      </c>
      <c r="Z231" s="62">
        <v>309430</v>
      </c>
      <c r="AA231" s="62">
        <v>97285</v>
      </c>
      <c r="AB231" s="62">
        <v>3015972</v>
      </c>
    </row>
    <row r="232" spans="1:28" ht="15">
      <c r="A232" s="77">
        <v>228</v>
      </c>
      <c r="B232" s="78" t="s">
        <v>1553</v>
      </c>
      <c r="C232" s="77" t="s">
        <v>1554</v>
      </c>
      <c r="D232" s="77" t="s">
        <v>1537</v>
      </c>
      <c r="E232" s="79" t="s">
        <v>1555</v>
      </c>
      <c r="F232" s="87">
        <f t="shared" si="27"/>
        <v>10843503</v>
      </c>
      <c r="G232" s="38">
        <f t="shared" si="28"/>
        <v>5798520</v>
      </c>
      <c r="H232" s="38">
        <f t="shared" si="29"/>
        <v>16642023</v>
      </c>
      <c r="I232" s="38">
        <v>591218</v>
      </c>
      <c r="J232" s="38">
        <v>5207302</v>
      </c>
      <c r="K232" s="38">
        <f t="shared" si="34"/>
        <v>1230841</v>
      </c>
      <c r="L232" s="38">
        <f t="shared" si="30"/>
        <v>11336223</v>
      </c>
      <c r="M232" s="38">
        <f t="shared" si="31"/>
        <v>12567064</v>
      </c>
      <c r="N232" s="38">
        <f>VLOOKUP(C232,X$5:AB795,4,FALSE)</f>
        <v>4555149</v>
      </c>
      <c r="O232" s="38">
        <f t="shared" si="32"/>
        <v>6781074</v>
      </c>
      <c r="P232" s="38">
        <f t="shared" si="33"/>
        <v>29209087</v>
      </c>
      <c r="R232" s="69" t="s">
        <v>1559</v>
      </c>
      <c r="S232" s="181" t="s">
        <v>1958</v>
      </c>
      <c r="T232" s="62">
        <v>2044370</v>
      </c>
      <c r="U232" s="62">
        <v>730417</v>
      </c>
      <c r="V232" s="62">
        <v>6719167</v>
      </c>
      <c r="X232" s="69" t="s">
        <v>1562</v>
      </c>
      <c r="Y232" s="181" t="s">
        <v>1959</v>
      </c>
      <c r="Z232" s="62">
        <v>24735607</v>
      </c>
      <c r="AA232" s="62">
        <v>2213175</v>
      </c>
      <c r="AB232" s="62">
        <v>82547669</v>
      </c>
    </row>
    <row r="233" spans="1:28" ht="15">
      <c r="A233" s="77">
        <v>229</v>
      </c>
      <c r="B233" s="78" t="s">
        <v>1556</v>
      </c>
      <c r="C233" s="77" t="s">
        <v>1557</v>
      </c>
      <c r="D233" s="77" t="s">
        <v>1537</v>
      </c>
      <c r="E233" s="79" t="s">
        <v>1447</v>
      </c>
      <c r="F233" s="87">
        <f t="shared" si="27"/>
        <v>143500</v>
      </c>
      <c r="G233" s="38">
        <f t="shared" si="28"/>
        <v>1567392</v>
      </c>
      <c r="H233" s="38">
        <f t="shared" si="29"/>
        <v>1710892</v>
      </c>
      <c r="I233" s="38">
        <v>88550</v>
      </c>
      <c r="J233" s="38">
        <v>1478842</v>
      </c>
      <c r="K233" s="38">
        <f t="shared" si="34"/>
        <v>52500</v>
      </c>
      <c r="L233" s="38">
        <f t="shared" si="30"/>
        <v>2324442</v>
      </c>
      <c r="M233" s="38">
        <f t="shared" si="31"/>
        <v>2376942</v>
      </c>
      <c r="N233" s="38">
        <f>VLOOKUP(C233,X$5:AB796,4,FALSE)</f>
        <v>5500</v>
      </c>
      <c r="O233" s="38">
        <f t="shared" si="32"/>
        <v>2318942</v>
      </c>
      <c r="P233" s="38">
        <f t="shared" si="33"/>
        <v>4087834</v>
      </c>
      <c r="R233" s="69" t="s">
        <v>1562</v>
      </c>
      <c r="S233" s="181" t="s">
        <v>1959</v>
      </c>
      <c r="T233" s="62">
        <v>1383675</v>
      </c>
      <c r="U233" s="62">
        <v>77015</v>
      </c>
      <c r="V233" s="62">
        <v>2569614</v>
      </c>
      <c r="X233" s="69" t="s">
        <v>1565</v>
      </c>
      <c r="Y233" s="181" t="s">
        <v>1960</v>
      </c>
      <c r="Z233" s="62">
        <v>36937000</v>
      </c>
      <c r="AA233" s="62">
        <v>7800</v>
      </c>
      <c r="AB233" s="62">
        <v>4563729</v>
      </c>
    </row>
    <row r="234" spans="1:28" ht="15">
      <c r="A234" s="77">
        <v>230</v>
      </c>
      <c r="B234" s="78" t="s">
        <v>1558</v>
      </c>
      <c r="C234" s="77" t="s">
        <v>1559</v>
      </c>
      <c r="D234" s="77" t="s">
        <v>1537</v>
      </c>
      <c r="E234" s="79" t="s">
        <v>1560</v>
      </c>
      <c r="F234" s="87">
        <f t="shared" si="27"/>
        <v>2044370</v>
      </c>
      <c r="G234" s="38">
        <f t="shared" si="28"/>
        <v>7449584</v>
      </c>
      <c r="H234" s="38">
        <f t="shared" si="29"/>
        <v>9493954</v>
      </c>
      <c r="I234" s="38">
        <v>730417</v>
      </c>
      <c r="J234" s="38">
        <v>6719167</v>
      </c>
      <c r="K234" s="38">
        <f t="shared" si="34"/>
        <v>309430</v>
      </c>
      <c r="L234" s="38">
        <f t="shared" si="30"/>
        <v>3113257</v>
      </c>
      <c r="M234" s="38">
        <f t="shared" si="31"/>
        <v>3422687</v>
      </c>
      <c r="N234" s="38">
        <f>VLOOKUP(C234,X$5:AB797,4,FALSE)</f>
        <v>97285</v>
      </c>
      <c r="O234" s="38">
        <f t="shared" si="32"/>
        <v>3015972</v>
      </c>
      <c r="P234" s="38">
        <f t="shared" si="33"/>
        <v>12916641</v>
      </c>
      <c r="R234" s="69" t="s">
        <v>1565</v>
      </c>
      <c r="S234" s="181" t="s">
        <v>1960</v>
      </c>
      <c r="T234" s="62">
        <v>3398305</v>
      </c>
      <c r="U234" s="62">
        <v>588023</v>
      </c>
      <c r="V234" s="62">
        <v>7151986</v>
      </c>
      <c r="X234" s="69" t="s">
        <v>1568</v>
      </c>
      <c r="Y234" s="181" t="s">
        <v>1961</v>
      </c>
      <c r="Z234" s="62">
        <v>843900</v>
      </c>
      <c r="AA234" s="62">
        <v>3539220</v>
      </c>
      <c r="AB234" s="62">
        <v>8361815</v>
      </c>
    </row>
    <row r="235" spans="1:28" ht="15">
      <c r="A235" s="77">
        <v>231</v>
      </c>
      <c r="B235" s="78" t="s">
        <v>1561</v>
      </c>
      <c r="C235" s="77" t="s">
        <v>1562</v>
      </c>
      <c r="D235" s="77" t="s">
        <v>1537</v>
      </c>
      <c r="E235" s="79" t="s">
        <v>1563</v>
      </c>
      <c r="F235" s="87">
        <f t="shared" si="27"/>
        <v>1383675</v>
      </c>
      <c r="G235" s="38">
        <f t="shared" si="28"/>
        <v>2646629</v>
      </c>
      <c r="H235" s="38">
        <f t="shared" si="29"/>
        <v>4030304</v>
      </c>
      <c r="I235" s="38">
        <v>77015</v>
      </c>
      <c r="J235" s="38">
        <v>2569614</v>
      </c>
      <c r="K235" s="38">
        <f t="shared" si="34"/>
        <v>24735607</v>
      </c>
      <c r="L235" s="38">
        <f t="shared" si="30"/>
        <v>84760844</v>
      </c>
      <c r="M235" s="38">
        <f t="shared" si="31"/>
        <v>109496451</v>
      </c>
      <c r="N235" s="38">
        <f>VLOOKUP(C235,X$5:AB798,4,FALSE)</f>
        <v>2213175</v>
      </c>
      <c r="O235" s="38">
        <f t="shared" si="32"/>
        <v>82547669</v>
      </c>
      <c r="P235" s="38">
        <f t="shared" si="33"/>
        <v>113526755</v>
      </c>
      <c r="R235" s="69" t="s">
        <v>1568</v>
      </c>
      <c r="S235" s="181" t="s">
        <v>1961</v>
      </c>
      <c r="T235" s="62">
        <v>15968619</v>
      </c>
      <c r="U235" s="62">
        <v>1317738</v>
      </c>
      <c r="V235" s="62">
        <v>12105416</v>
      </c>
      <c r="X235" s="69" t="s">
        <v>1574</v>
      </c>
      <c r="Y235" s="181" t="s">
        <v>1963</v>
      </c>
      <c r="Z235" s="62">
        <v>40000</v>
      </c>
      <c r="AA235" s="60"/>
      <c r="AB235" s="62">
        <v>21000</v>
      </c>
    </row>
    <row r="236" spans="1:28" ht="15">
      <c r="A236" s="77">
        <v>232</v>
      </c>
      <c r="B236" s="78" t="s">
        <v>1564</v>
      </c>
      <c r="C236" s="77" t="s">
        <v>1565</v>
      </c>
      <c r="D236" s="77" t="s">
        <v>1537</v>
      </c>
      <c r="E236" s="79" t="s">
        <v>1566</v>
      </c>
      <c r="F236" s="87">
        <f t="shared" si="27"/>
        <v>3398305</v>
      </c>
      <c r="G236" s="38">
        <f t="shared" si="28"/>
        <v>7740009</v>
      </c>
      <c r="H236" s="38">
        <f t="shared" si="29"/>
        <v>11138314</v>
      </c>
      <c r="I236" s="38">
        <v>588023</v>
      </c>
      <c r="J236" s="38">
        <v>7151986</v>
      </c>
      <c r="K236" s="38">
        <f t="shared" si="34"/>
        <v>36937000</v>
      </c>
      <c r="L236" s="38">
        <f t="shared" si="30"/>
        <v>4571529</v>
      </c>
      <c r="M236" s="38">
        <f t="shared" si="31"/>
        <v>41508529</v>
      </c>
      <c r="N236" s="38">
        <f>VLOOKUP(C236,X$5:AB799,4,FALSE)</f>
        <v>7800</v>
      </c>
      <c r="O236" s="38">
        <f t="shared" si="32"/>
        <v>4563729</v>
      </c>
      <c r="P236" s="38">
        <f t="shared" si="33"/>
        <v>52646843</v>
      </c>
      <c r="R236" s="69" t="s">
        <v>1571</v>
      </c>
      <c r="S236" s="181" t="s">
        <v>1962</v>
      </c>
      <c r="T236" s="62">
        <v>900500</v>
      </c>
      <c r="U236" s="60"/>
      <c r="V236" s="62">
        <v>967749</v>
      </c>
      <c r="X236" s="69" t="s">
        <v>1577</v>
      </c>
      <c r="Y236" s="181" t="s">
        <v>1964</v>
      </c>
      <c r="Z236" s="62">
        <v>23345899</v>
      </c>
      <c r="AA236" s="60"/>
      <c r="AB236" s="62">
        <v>2009856</v>
      </c>
    </row>
    <row r="237" spans="1:28" ht="15">
      <c r="A237" s="77">
        <v>233</v>
      </c>
      <c r="B237" s="78" t="s">
        <v>1567</v>
      </c>
      <c r="C237" s="77" t="s">
        <v>1568</v>
      </c>
      <c r="D237" s="77" t="s">
        <v>1537</v>
      </c>
      <c r="E237" s="79" t="s">
        <v>1569</v>
      </c>
      <c r="F237" s="87">
        <f t="shared" si="27"/>
        <v>15968619</v>
      </c>
      <c r="G237" s="38">
        <f t="shared" si="28"/>
        <v>13423154</v>
      </c>
      <c r="H237" s="38">
        <f t="shared" si="29"/>
        <v>29391773</v>
      </c>
      <c r="I237" s="38">
        <v>1317738</v>
      </c>
      <c r="J237" s="38">
        <v>12105416</v>
      </c>
      <c r="K237" s="38">
        <f t="shared" si="34"/>
        <v>843900</v>
      </c>
      <c r="L237" s="38">
        <f t="shared" si="30"/>
        <v>11901035</v>
      </c>
      <c r="M237" s="38">
        <f t="shared" si="31"/>
        <v>12744935</v>
      </c>
      <c r="N237" s="38">
        <f>VLOOKUP(C237,X$5:AB800,4,FALSE)</f>
        <v>3539220</v>
      </c>
      <c r="O237" s="38">
        <f t="shared" si="32"/>
        <v>8361815</v>
      </c>
      <c r="P237" s="38">
        <f t="shared" si="33"/>
        <v>42136708</v>
      </c>
      <c r="R237" s="69" t="s">
        <v>1574</v>
      </c>
      <c r="S237" s="181" t="s">
        <v>1963</v>
      </c>
      <c r="T237" s="62">
        <v>152200</v>
      </c>
      <c r="U237" s="60"/>
      <c r="V237" s="62">
        <v>394486</v>
      </c>
      <c r="X237" s="69" t="s">
        <v>1580</v>
      </c>
      <c r="Y237" s="181" t="s">
        <v>1965</v>
      </c>
      <c r="Z237" s="62">
        <v>10200</v>
      </c>
      <c r="AA237" s="62">
        <v>77650</v>
      </c>
      <c r="AB237" s="62">
        <v>702047</v>
      </c>
    </row>
    <row r="238" spans="1:28" ht="15">
      <c r="A238" s="77">
        <v>234</v>
      </c>
      <c r="B238" s="78" t="s">
        <v>1570</v>
      </c>
      <c r="C238" s="77" t="s">
        <v>1571</v>
      </c>
      <c r="D238" s="77" t="s">
        <v>1537</v>
      </c>
      <c r="E238" s="79" t="s">
        <v>1572</v>
      </c>
      <c r="F238" s="87">
        <f t="shared" si="27"/>
        <v>900500</v>
      </c>
      <c r="G238" s="38">
        <f t="shared" si="28"/>
        <v>967749</v>
      </c>
      <c r="H238" s="38">
        <f t="shared" si="29"/>
        <v>1868249</v>
      </c>
      <c r="I238" s="38">
        <v>0</v>
      </c>
      <c r="J238" s="38">
        <v>967749</v>
      </c>
      <c r="K238" s="38">
        <v>0</v>
      </c>
      <c r="L238" s="38">
        <v>0</v>
      </c>
      <c r="M238" s="38">
        <f t="shared" si="31"/>
        <v>0</v>
      </c>
      <c r="N238" s="38">
        <v>0</v>
      </c>
      <c r="O238" s="38">
        <v>0</v>
      </c>
      <c r="P238" s="38">
        <f t="shared" si="33"/>
        <v>1868249</v>
      </c>
      <c r="R238" s="69" t="s">
        <v>1577</v>
      </c>
      <c r="S238" s="181" t="s">
        <v>1964</v>
      </c>
      <c r="T238" s="62">
        <v>165150</v>
      </c>
      <c r="U238" s="62">
        <v>20000</v>
      </c>
      <c r="V238" s="62">
        <v>1547508</v>
      </c>
      <c r="X238" s="69" t="s">
        <v>1583</v>
      </c>
      <c r="Y238" s="181" t="s">
        <v>1966</v>
      </c>
      <c r="Z238" s="62">
        <v>64200</v>
      </c>
      <c r="AA238" s="62">
        <v>20000</v>
      </c>
      <c r="AB238" s="62">
        <v>375210</v>
      </c>
    </row>
    <row r="239" spans="1:28" ht="15">
      <c r="A239" s="77">
        <v>235</v>
      </c>
      <c r="B239" s="78" t="s">
        <v>1573</v>
      </c>
      <c r="C239" s="77" t="s">
        <v>1574</v>
      </c>
      <c r="D239" s="77" t="s">
        <v>1537</v>
      </c>
      <c r="E239" s="79" t="s">
        <v>1575</v>
      </c>
      <c r="F239" s="87">
        <f t="shared" si="27"/>
        <v>152200</v>
      </c>
      <c r="G239" s="38">
        <f t="shared" si="28"/>
        <v>394486</v>
      </c>
      <c r="H239" s="38">
        <f t="shared" si="29"/>
        <v>546686</v>
      </c>
      <c r="I239" s="38">
        <v>0</v>
      </c>
      <c r="J239" s="38">
        <v>394486</v>
      </c>
      <c r="K239" s="38">
        <f t="shared" si="34"/>
        <v>40000</v>
      </c>
      <c r="L239" s="38">
        <f t="shared" si="30"/>
        <v>21000</v>
      </c>
      <c r="M239" s="38">
        <f t="shared" si="31"/>
        <v>61000</v>
      </c>
      <c r="N239" s="38">
        <f>VLOOKUP(C239,X$5:AB802,4,FALSE)</f>
        <v>0</v>
      </c>
      <c r="O239" s="38">
        <f t="shared" si="32"/>
        <v>21000</v>
      </c>
      <c r="P239" s="38">
        <f t="shared" si="33"/>
        <v>607686</v>
      </c>
      <c r="R239" s="69" t="s">
        <v>1580</v>
      </c>
      <c r="S239" s="181" t="s">
        <v>1965</v>
      </c>
      <c r="T239" s="62">
        <v>166350</v>
      </c>
      <c r="U239" s="62">
        <v>61385</v>
      </c>
      <c r="V239" s="62">
        <v>3833599</v>
      </c>
      <c r="X239" s="69" t="s">
        <v>1586</v>
      </c>
      <c r="Y239" s="181" t="s">
        <v>1967</v>
      </c>
      <c r="Z239" s="62">
        <v>841821</v>
      </c>
      <c r="AA239" s="60"/>
      <c r="AB239" s="62">
        <v>769731</v>
      </c>
    </row>
    <row r="240" spans="1:28" ht="15">
      <c r="A240" s="77">
        <v>236</v>
      </c>
      <c r="B240" s="78" t="s">
        <v>1576</v>
      </c>
      <c r="C240" s="77" t="s">
        <v>1577</v>
      </c>
      <c r="D240" s="77" t="s">
        <v>1537</v>
      </c>
      <c r="E240" s="79" t="s">
        <v>1578</v>
      </c>
      <c r="F240" s="87">
        <f t="shared" si="27"/>
        <v>165150</v>
      </c>
      <c r="G240" s="38">
        <f t="shared" si="28"/>
        <v>1567508</v>
      </c>
      <c r="H240" s="38">
        <f t="shared" si="29"/>
        <v>1732658</v>
      </c>
      <c r="I240" s="38">
        <v>20000</v>
      </c>
      <c r="J240" s="38">
        <v>1547508</v>
      </c>
      <c r="K240" s="38">
        <f t="shared" si="34"/>
        <v>23345899</v>
      </c>
      <c r="L240" s="38">
        <f t="shared" si="30"/>
        <v>2009856</v>
      </c>
      <c r="M240" s="38">
        <f t="shared" si="31"/>
        <v>25355755</v>
      </c>
      <c r="N240" s="38">
        <f>VLOOKUP(C240,X$5:AB803,4,FALSE)</f>
        <v>0</v>
      </c>
      <c r="O240" s="38">
        <f t="shared" si="32"/>
        <v>2009856</v>
      </c>
      <c r="P240" s="38">
        <f t="shared" si="33"/>
        <v>27088413</v>
      </c>
      <c r="R240" s="69" t="s">
        <v>1583</v>
      </c>
      <c r="S240" s="181" t="s">
        <v>1966</v>
      </c>
      <c r="T240" s="62">
        <v>2434973</v>
      </c>
      <c r="U240" s="62">
        <v>24385</v>
      </c>
      <c r="V240" s="62">
        <v>2087547</v>
      </c>
      <c r="X240" s="69" t="s">
        <v>1589</v>
      </c>
      <c r="Y240" s="181" t="s">
        <v>1820</v>
      </c>
      <c r="Z240" s="62">
        <v>6162378</v>
      </c>
      <c r="AA240" s="62">
        <v>509000</v>
      </c>
      <c r="AB240" s="62">
        <v>26875648</v>
      </c>
    </row>
    <row r="241" spans="1:28" ht="15">
      <c r="A241" s="77">
        <v>237</v>
      </c>
      <c r="B241" s="78" t="s">
        <v>1579</v>
      </c>
      <c r="C241" s="77" t="s">
        <v>1580</v>
      </c>
      <c r="D241" s="77" t="s">
        <v>1537</v>
      </c>
      <c r="E241" s="79" t="s">
        <v>1581</v>
      </c>
      <c r="F241" s="87">
        <f t="shared" si="27"/>
        <v>166350</v>
      </c>
      <c r="G241" s="38">
        <f t="shared" si="28"/>
        <v>3894984</v>
      </c>
      <c r="H241" s="38">
        <f t="shared" si="29"/>
        <v>4061334</v>
      </c>
      <c r="I241" s="38">
        <v>61385</v>
      </c>
      <c r="J241" s="38">
        <v>3833599</v>
      </c>
      <c r="K241" s="38">
        <f t="shared" si="34"/>
        <v>10200</v>
      </c>
      <c r="L241" s="38">
        <f t="shared" si="30"/>
        <v>779697</v>
      </c>
      <c r="M241" s="38">
        <f t="shared" si="31"/>
        <v>789897</v>
      </c>
      <c r="N241" s="38">
        <f>VLOOKUP(C241,X$5:AB804,4,FALSE)</f>
        <v>77650</v>
      </c>
      <c r="O241" s="38">
        <f t="shared" si="32"/>
        <v>702047</v>
      </c>
      <c r="P241" s="38">
        <f t="shared" si="33"/>
        <v>4851231</v>
      </c>
      <c r="R241" s="69" t="s">
        <v>1586</v>
      </c>
      <c r="S241" s="181" t="s">
        <v>1967</v>
      </c>
      <c r="T241" s="62">
        <v>181500</v>
      </c>
      <c r="U241" s="60"/>
      <c r="V241" s="62">
        <v>636473</v>
      </c>
      <c r="X241" s="69" t="s">
        <v>1591</v>
      </c>
      <c r="Y241" s="181" t="s">
        <v>1968</v>
      </c>
      <c r="Z241" s="60"/>
      <c r="AA241" s="60"/>
      <c r="AB241" s="62">
        <v>201848</v>
      </c>
    </row>
    <row r="242" spans="1:28" ht="15">
      <c r="A242" s="77">
        <v>238</v>
      </c>
      <c r="B242" s="78" t="s">
        <v>1582</v>
      </c>
      <c r="C242" s="77" t="s">
        <v>1583</v>
      </c>
      <c r="D242" s="77" t="s">
        <v>1537</v>
      </c>
      <c r="E242" s="79" t="s">
        <v>1584</v>
      </c>
      <c r="F242" s="87">
        <f t="shared" si="27"/>
        <v>2434973</v>
      </c>
      <c r="G242" s="38">
        <f t="shared" si="28"/>
        <v>2111932</v>
      </c>
      <c r="H242" s="38">
        <f t="shared" si="29"/>
        <v>4546905</v>
      </c>
      <c r="I242" s="38">
        <v>24385</v>
      </c>
      <c r="J242" s="38">
        <v>2087547</v>
      </c>
      <c r="K242" s="38">
        <f t="shared" si="34"/>
        <v>64200</v>
      </c>
      <c r="L242" s="38">
        <f t="shared" si="30"/>
        <v>395210</v>
      </c>
      <c r="M242" s="38">
        <f t="shared" si="31"/>
        <v>459410</v>
      </c>
      <c r="N242" s="38">
        <f>VLOOKUP(C242,X$5:AB805,4,FALSE)</f>
        <v>20000</v>
      </c>
      <c r="O242" s="38">
        <f t="shared" si="32"/>
        <v>375210</v>
      </c>
      <c r="P242" s="38">
        <f t="shared" si="33"/>
        <v>5006315</v>
      </c>
      <c r="R242" s="69" t="s">
        <v>1589</v>
      </c>
      <c r="S242" s="181" t="s">
        <v>1820</v>
      </c>
      <c r="T242" s="62">
        <v>4153450</v>
      </c>
      <c r="U242" s="62">
        <v>1205321</v>
      </c>
      <c r="V242" s="62">
        <v>17346846</v>
      </c>
      <c r="X242" s="69" t="s">
        <v>1594</v>
      </c>
      <c r="Y242" s="181" t="s">
        <v>1969</v>
      </c>
      <c r="Z242" s="60"/>
      <c r="AA242" s="60"/>
      <c r="AB242" s="62">
        <v>4004315</v>
      </c>
    </row>
    <row r="243" spans="1:28" ht="15">
      <c r="A243" s="77">
        <v>239</v>
      </c>
      <c r="B243" s="78" t="s">
        <v>1585</v>
      </c>
      <c r="C243" s="77" t="s">
        <v>1586</v>
      </c>
      <c r="D243" s="77" t="s">
        <v>1537</v>
      </c>
      <c r="E243" s="79" t="s">
        <v>1732</v>
      </c>
      <c r="F243" s="87">
        <f t="shared" si="27"/>
        <v>181500</v>
      </c>
      <c r="G243" s="38">
        <f t="shared" si="28"/>
        <v>636473</v>
      </c>
      <c r="H243" s="38">
        <f t="shared" si="29"/>
        <v>817973</v>
      </c>
      <c r="I243" s="38">
        <v>0</v>
      </c>
      <c r="J243" s="38">
        <v>636473</v>
      </c>
      <c r="K243" s="38">
        <f aca="true" t="shared" si="35" ref="K243:K274">VLOOKUP(C243,X$5:AD$568,3,FALSE)</f>
        <v>841821</v>
      </c>
      <c r="L243" s="38">
        <f t="shared" si="30"/>
        <v>769731</v>
      </c>
      <c r="M243" s="38">
        <f t="shared" si="31"/>
        <v>1611552</v>
      </c>
      <c r="N243" s="38">
        <f>VLOOKUP(C243,X$5:AB806,4,FALSE)</f>
        <v>0</v>
      </c>
      <c r="O243" s="38">
        <f t="shared" si="32"/>
        <v>769731</v>
      </c>
      <c r="P243" s="38">
        <f t="shared" si="33"/>
        <v>2429525</v>
      </c>
      <c r="R243" s="69" t="s">
        <v>1591</v>
      </c>
      <c r="S243" s="181" t="s">
        <v>1968</v>
      </c>
      <c r="T243" s="62">
        <v>337203</v>
      </c>
      <c r="U243" s="62">
        <v>67700</v>
      </c>
      <c r="V243" s="62">
        <v>1760655</v>
      </c>
      <c r="X243" s="69" t="s">
        <v>1597</v>
      </c>
      <c r="Y243" s="181" t="s">
        <v>1970</v>
      </c>
      <c r="Z243" s="60"/>
      <c r="AA243" s="60"/>
      <c r="AB243" s="62">
        <v>407193</v>
      </c>
    </row>
    <row r="244" spans="1:28" ht="15">
      <c r="A244" s="77">
        <v>240</v>
      </c>
      <c r="B244" s="78" t="s">
        <v>1588</v>
      </c>
      <c r="C244" s="77" t="s">
        <v>1589</v>
      </c>
      <c r="D244" s="77" t="s">
        <v>1537</v>
      </c>
      <c r="E244" s="79" t="s">
        <v>1135</v>
      </c>
      <c r="F244" s="87">
        <f t="shared" si="27"/>
        <v>4153450</v>
      </c>
      <c r="G244" s="38">
        <f t="shared" si="28"/>
        <v>18552167</v>
      </c>
      <c r="H244" s="38">
        <f t="shared" si="29"/>
        <v>22705617</v>
      </c>
      <c r="I244" s="38">
        <v>1205321</v>
      </c>
      <c r="J244" s="38">
        <v>17346846</v>
      </c>
      <c r="K244" s="38">
        <f t="shared" si="35"/>
        <v>6162378</v>
      </c>
      <c r="L244" s="38">
        <f t="shared" si="30"/>
        <v>27384648</v>
      </c>
      <c r="M244" s="38">
        <f t="shared" si="31"/>
        <v>33547026</v>
      </c>
      <c r="N244" s="38">
        <f>VLOOKUP(C244,X$5:AB807,4,FALSE)</f>
        <v>509000</v>
      </c>
      <c r="O244" s="38">
        <f t="shared" si="32"/>
        <v>26875648</v>
      </c>
      <c r="P244" s="38">
        <f t="shared" si="33"/>
        <v>56252643</v>
      </c>
      <c r="R244" s="69" t="s">
        <v>1594</v>
      </c>
      <c r="S244" s="181" t="s">
        <v>1969</v>
      </c>
      <c r="T244" s="62">
        <v>2578275</v>
      </c>
      <c r="U244" s="62">
        <v>226881</v>
      </c>
      <c r="V244" s="62">
        <v>14288025</v>
      </c>
      <c r="X244" s="69" t="s">
        <v>1600</v>
      </c>
      <c r="Y244" s="181" t="s">
        <v>1971</v>
      </c>
      <c r="Z244" s="62">
        <v>1408370</v>
      </c>
      <c r="AA244" s="60"/>
      <c r="AB244" s="62">
        <v>2935598</v>
      </c>
    </row>
    <row r="245" spans="1:28" ht="15">
      <c r="A245" s="77">
        <v>241</v>
      </c>
      <c r="B245" s="78" t="s">
        <v>1590</v>
      </c>
      <c r="C245" s="77" t="s">
        <v>1591</v>
      </c>
      <c r="D245" s="77" t="s">
        <v>1537</v>
      </c>
      <c r="E245" s="79" t="s">
        <v>1592</v>
      </c>
      <c r="F245" s="87">
        <f t="shared" si="27"/>
        <v>337203</v>
      </c>
      <c r="G245" s="38">
        <f t="shared" si="28"/>
        <v>1828355</v>
      </c>
      <c r="H245" s="38">
        <f t="shared" si="29"/>
        <v>2165558</v>
      </c>
      <c r="I245" s="38">
        <v>67700</v>
      </c>
      <c r="J245" s="38">
        <v>1760655</v>
      </c>
      <c r="K245" s="38">
        <f t="shared" si="35"/>
        <v>0</v>
      </c>
      <c r="L245" s="38">
        <f t="shared" si="30"/>
        <v>201848</v>
      </c>
      <c r="M245" s="38">
        <f t="shared" si="31"/>
        <v>201848</v>
      </c>
      <c r="N245" s="38">
        <f>VLOOKUP(C245,X$5:AB808,4,FALSE)</f>
        <v>0</v>
      </c>
      <c r="O245" s="38">
        <f t="shared" si="32"/>
        <v>201848</v>
      </c>
      <c r="P245" s="38">
        <f t="shared" si="33"/>
        <v>2367406</v>
      </c>
      <c r="R245" s="69" t="s">
        <v>1597</v>
      </c>
      <c r="S245" s="181" t="s">
        <v>1970</v>
      </c>
      <c r="T245" s="62">
        <v>222035</v>
      </c>
      <c r="U245" s="60"/>
      <c r="V245" s="62">
        <v>1500406</v>
      </c>
      <c r="X245" s="69" t="s">
        <v>1603</v>
      </c>
      <c r="Y245" s="181" t="s">
        <v>1972</v>
      </c>
      <c r="Z245" s="62">
        <v>1064603</v>
      </c>
      <c r="AA245" s="60"/>
      <c r="AB245" s="62">
        <v>1836118</v>
      </c>
    </row>
    <row r="246" spans="1:28" ht="15">
      <c r="A246" s="77">
        <v>242</v>
      </c>
      <c r="B246" s="78" t="s">
        <v>1593</v>
      </c>
      <c r="C246" s="77" t="s">
        <v>1594</v>
      </c>
      <c r="D246" s="77" t="s">
        <v>1537</v>
      </c>
      <c r="E246" s="79" t="s">
        <v>1595</v>
      </c>
      <c r="F246" s="87">
        <f t="shared" si="27"/>
        <v>2578275</v>
      </c>
      <c r="G246" s="38">
        <f t="shared" si="28"/>
        <v>14514906</v>
      </c>
      <c r="H246" s="38">
        <f t="shared" si="29"/>
        <v>17093181</v>
      </c>
      <c r="I246" s="38">
        <v>226881</v>
      </c>
      <c r="J246" s="38">
        <v>14288025</v>
      </c>
      <c r="K246" s="38">
        <f t="shared" si="35"/>
        <v>0</v>
      </c>
      <c r="L246" s="38">
        <f t="shared" si="30"/>
        <v>4004315</v>
      </c>
      <c r="M246" s="38">
        <f t="shared" si="31"/>
        <v>4004315</v>
      </c>
      <c r="N246" s="38">
        <f>VLOOKUP(C246,X$5:AB809,4,FALSE)</f>
        <v>0</v>
      </c>
      <c r="O246" s="38">
        <f t="shared" si="32"/>
        <v>4004315</v>
      </c>
      <c r="P246" s="38">
        <f t="shared" si="33"/>
        <v>21097496</v>
      </c>
      <c r="R246" s="69" t="s">
        <v>1600</v>
      </c>
      <c r="S246" s="181" t="s">
        <v>1971</v>
      </c>
      <c r="T246" s="62">
        <v>275750</v>
      </c>
      <c r="U246" s="62">
        <v>59100</v>
      </c>
      <c r="V246" s="62">
        <v>2728105</v>
      </c>
      <c r="X246" s="69" t="s">
        <v>1606</v>
      </c>
      <c r="Y246" s="181" t="s">
        <v>1973</v>
      </c>
      <c r="Z246" s="62">
        <v>949022</v>
      </c>
      <c r="AA246" s="62">
        <v>33200</v>
      </c>
      <c r="AB246" s="62">
        <v>5630279</v>
      </c>
    </row>
    <row r="247" spans="1:28" ht="15">
      <c r="A247" s="77">
        <v>243</v>
      </c>
      <c r="B247" s="78" t="s">
        <v>1596</v>
      </c>
      <c r="C247" s="77" t="s">
        <v>1597</v>
      </c>
      <c r="D247" s="77" t="s">
        <v>1537</v>
      </c>
      <c r="E247" s="79" t="s">
        <v>1598</v>
      </c>
      <c r="F247" s="87">
        <f t="shared" si="27"/>
        <v>222035</v>
      </c>
      <c r="G247" s="38">
        <f t="shared" si="28"/>
        <v>1500406</v>
      </c>
      <c r="H247" s="38">
        <f t="shared" si="29"/>
        <v>1722441</v>
      </c>
      <c r="I247" s="38">
        <v>0</v>
      </c>
      <c r="J247" s="38">
        <v>1500406</v>
      </c>
      <c r="K247" s="38">
        <f t="shared" si="35"/>
        <v>0</v>
      </c>
      <c r="L247" s="38">
        <f t="shared" si="30"/>
        <v>407193</v>
      </c>
      <c r="M247" s="38">
        <f t="shared" si="31"/>
        <v>407193</v>
      </c>
      <c r="N247" s="38">
        <f>VLOOKUP(C247,X$5:AB810,4,FALSE)</f>
        <v>0</v>
      </c>
      <c r="O247" s="38">
        <f t="shared" si="32"/>
        <v>407193</v>
      </c>
      <c r="P247" s="38">
        <f t="shared" si="33"/>
        <v>2129634</v>
      </c>
      <c r="R247" s="69" t="s">
        <v>1603</v>
      </c>
      <c r="S247" s="181" t="s">
        <v>1972</v>
      </c>
      <c r="T247" s="62">
        <v>260000</v>
      </c>
      <c r="U247" s="60"/>
      <c r="V247" s="62">
        <v>1456415</v>
      </c>
      <c r="X247" s="69" t="s">
        <v>1610</v>
      </c>
      <c r="Y247" s="181" t="s">
        <v>1974</v>
      </c>
      <c r="Z247" s="62">
        <v>37734350</v>
      </c>
      <c r="AA247" s="60"/>
      <c r="AB247" s="62">
        <v>11127708</v>
      </c>
    </row>
    <row r="248" spans="1:28" ht="15">
      <c r="A248" s="77">
        <v>244</v>
      </c>
      <c r="B248" s="78" t="s">
        <v>1599</v>
      </c>
      <c r="C248" s="77" t="s">
        <v>1600</v>
      </c>
      <c r="D248" s="77" t="s">
        <v>1537</v>
      </c>
      <c r="E248" s="79" t="s">
        <v>1601</v>
      </c>
      <c r="F248" s="87">
        <f t="shared" si="27"/>
        <v>275750</v>
      </c>
      <c r="G248" s="38">
        <f t="shared" si="28"/>
        <v>2787205</v>
      </c>
      <c r="H248" s="38">
        <f t="shared" si="29"/>
        <v>3062955</v>
      </c>
      <c r="I248" s="38">
        <v>59100</v>
      </c>
      <c r="J248" s="38">
        <v>2728105</v>
      </c>
      <c r="K248" s="38">
        <f t="shared" si="35"/>
        <v>1408370</v>
      </c>
      <c r="L248" s="38">
        <f t="shared" si="30"/>
        <v>2935598</v>
      </c>
      <c r="M248" s="38">
        <f t="shared" si="31"/>
        <v>4343968</v>
      </c>
      <c r="N248" s="38">
        <f>VLOOKUP(C248,X$5:AB811,4,FALSE)</f>
        <v>0</v>
      </c>
      <c r="O248" s="38">
        <f t="shared" si="32"/>
        <v>2935598</v>
      </c>
      <c r="P248" s="38">
        <f t="shared" si="33"/>
        <v>7406923</v>
      </c>
      <c r="R248" s="69" t="s">
        <v>1606</v>
      </c>
      <c r="S248" s="181" t="s">
        <v>1973</v>
      </c>
      <c r="T248" s="62">
        <v>12558972</v>
      </c>
      <c r="U248" s="62">
        <v>382850</v>
      </c>
      <c r="V248" s="62">
        <v>4447868</v>
      </c>
      <c r="X248" s="69" t="s">
        <v>1613</v>
      </c>
      <c r="Y248" s="181" t="s">
        <v>1975</v>
      </c>
      <c r="Z248" s="60"/>
      <c r="AA248" s="60"/>
      <c r="AB248" s="62">
        <v>14701</v>
      </c>
    </row>
    <row r="249" spans="1:28" ht="15">
      <c r="A249" s="77">
        <v>245</v>
      </c>
      <c r="B249" s="78" t="s">
        <v>1602</v>
      </c>
      <c r="C249" s="77" t="s">
        <v>1603</v>
      </c>
      <c r="D249" s="77" t="s">
        <v>1537</v>
      </c>
      <c r="E249" s="79" t="s">
        <v>1604</v>
      </c>
      <c r="F249" s="87">
        <f t="shared" si="27"/>
        <v>260000</v>
      </c>
      <c r="G249" s="38">
        <f t="shared" si="28"/>
        <v>1456415</v>
      </c>
      <c r="H249" s="38">
        <f t="shared" si="29"/>
        <v>1716415</v>
      </c>
      <c r="I249" s="38">
        <v>0</v>
      </c>
      <c r="J249" s="38">
        <v>1456415</v>
      </c>
      <c r="K249" s="38">
        <f t="shared" si="35"/>
        <v>1064603</v>
      </c>
      <c r="L249" s="38">
        <f t="shared" si="30"/>
        <v>1836118</v>
      </c>
      <c r="M249" s="38">
        <f t="shared" si="31"/>
        <v>2900721</v>
      </c>
      <c r="N249" s="38">
        <f>VLOOKUP(C249,X$5:AB812,4,FALSE)</f>
        <v>0</v>
      </c>
      <c r="O249" s="38">
        <f t="shared" si="32"/>
        <v>1836118</v>
      </c>
      <c r="P249" s="38">
        <f t="shared" si="33"/>
        <v>4617136</v>
      </c>
      <c r="R249" s="69" t="s">
        <v>1610</v>
      </c>
      <c r="S249" s="181" t="s">
        <v>1974</v>
      </c>
      <c r="T249" s="62">
        <v>10312200</v>
      </c>
      <c r="U249" s="62">
        <v>759760</v>
      </c>
      <c r="V249" s="62">
        <v>22182062</v>
      </c>
      <c r="X249" s="69" t="s">
        <v>1616</v>
      </c>
      <c r="Y249" s="181" t="s">
        <v>1976</v>
      </c>
      <c r="Z249" s="62">
        <v>0</v>
      </c>
      <c r="AA249" s="60"/>
      <c r="AB249" s="60"/>
    </row>
    <row r="250" spans="1:28" ht="15">
      <c r="A250" s="77">
        <v>246</v>
      </c>
      <c r="B250" s="78" t="s">
        <v>1605</v>
      </c>
      <c r="C250" s="77" t="s">
        <v>1606</v>
      </c>
      <c r="D250" s="77" t="s">
        <v>1537</v>
      </c>
      <c r="E250" s="79" t="s">
        <v>1607</v>
      </c>
      <c r="F250" s="87">
        <f t="shared" si="27"/>
        <v>12558972</v>
      </c>
      <c r="G250" s="38">
        <f t="shared" si="28"/>
        <v>4830718</v>
      </c>
      <c r="H250" s="38">
        <f t="shared" si="29"/>
        <v>17389690</v>
      </c>
      <c r="I250" s="38">
        <v>382850</v>
      </c>
      <c r="J250" s="38">
        <v>4447868</v>
      </c>
      <c r="K250" s="38">
        <f t="shared" si="35"/>
        <v>949022</v>
      </c>
      <c r="L250" s="38">
        <f t="shared" si="30"/>
        <v>5663479</v>
      </c>
      <c r="M250" s="38">
        <f t="shared" si="31"/>
        <v>6612501</v>
      </c>
      <c r="N250" s="38">
        <f>VLOOKUP(C250,X$5:AB813,4,FALSE)</f>
        <v>33200</v>
      </c>
      <c r="O250" s="38">
        <f t="shared" si="32"/>
        <v>5630279</v>
      </c>
      <c r="P250" s="38">
        <f t="shared" si="33"/>
        <v>24002191</v>
      </c>
      <c r="R250" s="69" t="s">
        <v>1613</v>
      </c>
      <c r="S250" s="181" t="s">
        <v>1975</v>
      </c>
      <c r="T250" s="62">
        <v>320000</v>
      </c>
      <c r="U250" s="60"/>
      <c r="V250" s="62">
        <v>222014</v>
      </c>
      <c r="X250" s="69" t="s">
        <v>1619</v>
      </c>
      <c r="Y250" s="181" t="s">
        <v>1977</v>
      </c>
      <c r="Z250" s="62">
        <v>385000</v>
      </c>
      <c r="AA250" s="62">
        <v>66785</v>
      </c>
      <c r="AB250" s="62">
        <v>15716260</v>
      </c>
    </row>
    <row r="251" spans="1:28" ht="15">
      <c r="A251" s="77">
        <v>247</v>
      </c>
      <c r="B251" s="78" t="s">
        <v>1609</v>
      </c>
      <c r="C251" s="77" t="s">
        <v>1610</v>
      </c>
      <c r="D251" s="77" t="s">
        <v>1608</v>
      </c>
      <c r="E251" s="79" t="s">
        <v>1611</v>
      </c>
      <c r="F251" s="87">
        <f t="shared" si="27"/>
        <v>10312200</v>
      </c>
      <c r="G251" s="38">
        <f t="shared" si="28"/>
        <v>22941822</v>
      </c>
      <c r="H251" s="38">
        <f t="shared" si="29"/>
        <v>33254022</v>
      </c>
      <c r="I251" s="38">
        <v>759760</v>
      </c>
      <c r="J251" s="38">
        <v>22182062</v>
      </c>
      <c r="K251" s="38">
        <f t="shared" si="35"/>
        <v>37734350</v>
      </c>
      <c r="L251" s="38">
        <f t="shared" si="30"/>
        <v>11127708</v>
      </c>
      <c r="M251" s="38">
        <f t="shared" si="31"/>
        <v>48862058</v>
      </c>
      <c r="N251" s="38">
        <f>VLOOKUP(C251,X$5:AB814,4,FALSE)</f>
        <v>0</v>
      </c>
      <c r="O251" s="38">
        <f t="shared" si="32"/>
        <v>11127708</v>
      </c>
      <c r="P251" s="38">
        <f t="shared" si="33"/>
        <v>82116080</v>
      </c>
      <c r="R251" s="69" t="s">
        <v>1616</v>
      </c>
      <c r="S251" s="181" t="s">
        <v>1976</v>
      </c>
      <c r="T251" s="62">
        <v>950000</v>
      </c>
      <c r="U251" s="60"/>
      <c r="V251" s="62">
        <v>8639336</v>
      </c>
      <c r="X251" s="69" t="s">
        <v>1622</v>
      </c>
      <c r="Y251" s="181" t="s">
        <v>1978</v>
      </c>
      <c r="Z251" s="62">
        <v>1153246</v>
      </c>
      <c r="AA251" s="60"/>
      <c r="AB251" s="62">
        <v>23080969</v>
      </c>
    </row>
    <row r="252" spans="1:28" ht="15">
      <c r="A252" s="77">
        <v>248</v>
      </c>
      <c r="B252" s="78" t="s">
        <v>1612</v>
      </c>
      <c r="C252" s="77" t="s">
        <v>1613</v>
      </c>
      <c r="D252" s="77" t="s">
        <v>1608</v>
      </c>
      <c r="E252" s="79" t="s">
        <v>1614</v>
      </c>
      <c r="F252" s="87">
        <f t="shared" si="27"/>
        <v>320000</v>
      </c>
      <c r="G252" s="38">
        <f t="shared" si="28"/>
        <v>222014</v>
      </c>
      <c r="H252" s="38">
        <f t="shared" si="29"/>
        <v>542014</v>
      </c>
      <c r="I252" s="38">
        <v>0</v>
      </c>
      <c r="J252" s="38">
        <v>222014</v>
      </c>
      <c r="K252" s="38">
        <f t="shared" si="35"/>
        <v>0</v>
      </c>
      <c r="L252" s="38">
        <f t="shared" si="30"/>
        <v>14701</v>
      </c>
      <c r="M252" s="38">
        <f t="shared" si="31"/>
        <v>14701</v>
      </c>
      <c r="N252" s="38">
        <f>VLOOKUP(C252,X$5:AB815,4,FALSE)</f>
        <v>0</v>
      </c>
      <c r="O252" s="38">
        <f t="shared" si="32"/>
        <v>14701</v>
      </c>
      <c r="P252" s="38">
        <f t="shared" si="33"/>
        <v>556715</v>
      </c>
      <c r="R252" s="69" t="s">
        <v>1619</v>
      </c>
      <c r="S252" s="181" t="s">
        <v>1977</v>
      </c>
      <c r="T252" s="62">
        <v>15366336</v>
      </c>
      <c r="U252" s="62">
        <v>307550</v>
      </c>
      <c r="V252" s="62">
        <v>3460774</v>
      </c>
      <c r="X252" s="69" t="s">
        <v>1625</v>
      </c>
      <c r="Y252" s="181" t="s">
        <v>1979</v>
      </c>
      <c r="Z252" s="62">
        <v>129777219</v>
      </c>
      <c r="AA252" s="60"/>
      <c r="AB252" s="62">
        <v>126966895</v>
      </c>
    </row>
    <row r="253" spans="1:28" ht="15">
      <c r="A253" s="77">
        <v>249</v>
      </c>
      <c r="B253" s="78" t="s">
        <v>1615</v>
      </c>
      <c r="C253" s="77" t="s">
        <v>1616</v>
      </c>
      <c r="D253" s="77" t="s">
        <v>1608</v>
      </c>
      <c r="E253" s="79" t="s">
        <v>1617</v>
      </c>
      <c r="F253" s="87">
        <f t="shared" si="27"/>
        <v>950000</v>
      </c>
      <c r="G253" s="38">
        <f t="shared" si="28"/>
        <v>8639336</v>
      </c>
      <c r="H253" s="38">
        <f t="shared" si="29"/>
        <v>9589336</v>
      </c>
      <c r="I253" s="38">
        <v>0</v>
      </c>
      <c r="J253" s="38">
        <v>8639336</v>
      </c>
      <c r="K253" s="38">
        <f t="shared" si="35"/>
        <v>0</v>
      </c>
      <c r="L253" s="38">
        <f t="shared" si="30"/>
        <v>0</v>
      </c>
      <c r="M253" s="38">
        <f t="shared" si="31"/>
        <v>0</v>
      </c>
      <c r="N253" s="38">
        <f>VLOOKUP(C253,X$5:AB816,4,FALSE)</f>
        <v>0</v>
      </c>
      <c r="O253" s="38">
        <f t="shared" si="32"/>
        <v>0</v>
      </c>
      <c r="P253" s="38">
        <f t="shared" si="33"/>
        <v>9589336</v>
      </c>
      <c r="R253" s="69" t="s">
        <v>1622</v>
      </c>
      <c r="S253" s="181" t="s">
        <v>1978</v>
      </c>
      <c r="T253" s="62">
        <v>7805000</v>
      </c>
      <c r="U253" s="62">
        <v>6018703</v>
      </c>
      <c r="V253" s="62">
        <v>32826736</v>
      </c>
      <c r="X253" s="69" t="s">
        <v>1628</v>
      </c>
      <c r="Y253" s="181" t="s">
        <v>1980</v>
      </c>
      <c r="Z253" s="62">
        <v>5603805</v>
      </c>
      <c r="AA253" s="62">
        <v>28800</v>
      </c>
      <c r="AB253" s="62">
        <v>20873592</v>
      </c>
    </row>
    <row r="254" spans="1:28" ht="15">
      <c r="A254" s="77">
        <v>250</v>
      </c>
      <c r="B254" s="78" t="s">
        <v>1618</v>
      </c>
      <c r="C254" s="77" t="s">
        <v>1619</v>
      </c>
      <c r="D254" s="77" t="s">
        <v>1608</v>
      </c>
      <c r="E254" s="79" t="s">
        <v>1620</v>
      </c>
      <c r="F254" s="87">
        <f t="shared" si="27"/>
        <v>15366336</v>
      </c>
      <c r="G254" s="38">
        <f t="shared" si="28"/>
        <v>3768324</v>
      </c>
      <c r="H254" s="38">
        <f t="shared" si="29"/>
        <v>19134660</v>
      </c>
      <c r="I254" s="38">
        <v>307550</v>
      </c>
      <c r="J254" s="38">
        <v>3460774</v>
      </c>
      <c r="K254" s="38">
        <f t="shared" si="35"/>
        <v>385000</v>
      </c>
      <c r="L254" s="38">
        <f t="shared" si="30"/>
        <v>15783045</v>
      </c>
      <c r="M254" s="38">
        <f t="shared" si="31"/>
        <v>16168045</v>
      </c>
      <c r="N254" s="38">
        <f>VLOOKUP(C254,X$5:AB817,4,FALSE)</f>
        <v>66785</v>
      </c>
      <c r="O254" s="38">
        <f t="shared" si="32"/>
        <v>15716260</v>
      </c>
      <c r="P254" s="38">
        <f t="shared" si="33"/>
        <v>35302705</v>
      </c>
      <c r="R254" s="69" t="s">
        <v>1625</v>
      </c>
      <c r="S254" s="181" t="s">
        <v>1979</v>
      </c>
      <c r="T254" s="62">
        <v>515715314</v>
      </c>
      <c r="U254" s="62">
        <v>10008419</v>
      </c>
      <c r="V254" s="62">
        <v>147208558</v>
      </c>
      <c r="X254" s="69" t="s">
        <v>1631</v>
      </c>
      <c r="Y254" s="181" t="s">
        <v>1981</v>
      </c>
      <c r="Z254" s="62">
        <v>36567500</v>
      </c>
      <c r="AA254" s="60"/>
      <c r="AB254" s="62">
        <v>25808178</v>
      </c>
    </row>
    <row r="255" spans="1:28" ht="15">
      <c r="A255" s="77">
        <v>251</v>
      </c>
      <c r="B255" s="78" t="s">
        <v>1621</v>
      </c>
      <c r="C255" s="77" t="s">
        <v>1622</v>
      </c>
      <c r="D255" s="77" t="s">
        <v>1608</v>
      </c>
      <c r="E255" s="79" t="s">
        <v>1623</v>
      </c>
      <c r="F255" s="87">
        <f t="shared" si="27"/>
        <v>7805000</v>
      </c>
      <c r="G255" s="38">
        <f t="shared" si="28"/>
        <v>38845439</v>
      </c>
      <c r="H255" s="38">
        <f t="shared" si="29"/>
        <v>46650439</v>
      </c>
      <c r="I255" s="38">
        <v>6018703</v>
      </c>
      <c r="J255" s="38">
        <v>32826736</v>
      </c>
      <c r="K255" s="38">
        <f t="shared" si="35"/>
        <v>1153246</v>
      </c>
      <c r="L255" s="38">
        <f t="shared" si="30"/>
        <v>23080969</v>
      </c>
      <c r="M255" s="38">
        <f t="shared" si="31"/>
        <v>24234215</v>
      </c>
      <c r="N255" s="38">
        <f>VLOOKUP(C255,X$5:AB818,4,FALSE)</f>
        <v>0</v>
      </c>
      <c r="O255" s="38">
        <f t="shared" si="32"/>
        <v>23080969</v>
      </c>
      <c r="P255" s="38">
        <f t="shared" si="33"/>
        <v>70884654</v>
      </c>
      <c r="R255" s="69" t="s">
        <v>1628</v>
      </c>
      <c r="S255" s="181" t="s">
        <v>1980</v>
      </c>
      <c r="T255" s="62">
        <v>3390200</v>
      </c>
      <c r="U255" s="62">
        <v>19000</v>
      </c>
      <c r="V255" s="62">
        <v>5314780</v>
      </c>
      <c r="X255" s="69" t="s">
        <v>1634</v>
      </c>
      <c r="Y255" s="181" t="s">
        <v>1982</v>
      </c>
      <c r="Z255" s="62">
        <v>623500</v>
      </c>
      <c r="AA255" s="60"/>
      <c r="AB255" s="62">
        <v>44057214</v>
      </c>
    </row>
    <row r="256" spans="1:28" ht="15">
      <c r="A256" s="77">
        <v>252</v>
      </c>
      <c r="B256" s="78" t="s">
        <v>1624</v>
      </c>
      <c r="C256" s="77" t="s">
        <v>1625</v>
      </c>
      <c r="D256" s="77" t="s">
        <v>1608</v>
      </c>
      <c r="E256" s="79" t="s">
        <v>1626</v>
      </c>
      <c r="F256" s="87">
        <f t="shared" si="27"/>
        <v>515715314</v>
      </c>
      <c r="G256" s="38">
        <f t="shared" si="28"/>
        <v>157216977</v>
      </c>
      <c r="H256" s="38">
        <f t="shared" si="29"/>
        <v>672932291</v>
      </c>
      <c r="I256" s="38">
        <v>10008419</v>
      </c>
      <c r="J256" s="38">
        <v>147208558</v>
      </c>
      <c r="K256" s="38">
        <f t="shared" si="35"/>
        <v>129777219</v>
      </c>
      <c r="L256" s="38">
        <f t="shared" si="30"/>
        <v>126966895</v>
      </c>
      <c r="M256" s="38">
        <f t="shared" si="31"/>
        <v>256744114</v>
      </c>
      <c r="N256" s="38">
        <f>VLOOKUP(C256,X$5:AB819,4,FALSE)</f>
        <v>0</v>
      </c>
      <c r="O256" s="38">
        <f t="shared" si="32"/>
        <v>126966895</v>
      </c>
      <c r="P256" s="38">
        <f t="shared" si="33"/>
        <v>929676405</v>
      </c>
      <c r="R256" s="69" t="s">
        <v>1631</v>
      </c>
      <c r="S256" s="181" t="s">
        <v>1981</v>
      </c>
      <c r="T256" s="62">
        <v>86065115</v>
      </c>
      <c r="U256" s="62">
        <v>23500</v>
      </c>
      <c r="V256" s="62">
        <v>10123077</v>
      </c>
      <c r="X256" s="69" t="s">
        <v>1637</v>
      </c>
      <c r="Y256" s="181" t="s">
        <v>1983</v>
      </c>
      <c r="Z256" s="62">
        <v>211580</v>
      </c>
      <c r="AA256" s="60"/>
      <c r="AB256" s="62">
        <v>8592590</v>
      </c>
    </row>
    <row r="257" spans="1:28" ht="15">
      <c r="A257" s="77">
        <v>253</v>
      </c>
      <c r="B257" s="78" t="s">
        <v>1627</v>
      </c>
      <c r="C257" s="77" t="s">
        <v>1628</v>
      </c>
      <c r="D257" s="77" t="s">
        <v>1608</v>
      </c>
      <c r="E257" s="79" t="s">
        <v>1629</v>
      </c>
      <c r="F257" s="87">
        <f t="shared" si="27"/>
        <v>3390200</v>
      </c>
      <c r="G257" s="38">
        <f t="shared" si="28"/>
        <v>5333780</v>
      </c>
      <c r="H257" s="38">
        <f t="shared" si="29"/>
        <v>8723980</v>
      </c>
      <c r="I257" s="38">
        <v>19000</v>
      </c>
      <c r="J257" s="38">
        <v>5314780</v>
      </c>
      <c r="K257" s="38">
        <f t="shared" si="35"/>
        <v>5603805</v>
      </c>
      <c r="L257" s="38">
        <f t="shared" si="30"/>
        <v>20902392</v>
      </c>
      <c r="M257" s="38">
        <f t="shared" si="31"/>
        <v>26506197</v>
      </c>
      <c r="N257" s="38">
        <f>VLOOKUP(C257,X$5:AB820,4,FALSE)</f>
        <v>28800</v>
      </c>
      <c r="O257" s="38">
        <f t="shared" si="32"/>
        <v>20873592</v>
      </c>
      <c r="P257" s="38">
        <f t="shared" si="33"/>
        <v>35230177</v>
      </c>
      <c r="R257" s="69" t="s">
        <v>1634</v>
      </c>
      <c r="S257" s="181" t="s">
        <v>1982</v>
      </c>
      <c r="T257" s="62">
        <v>819005</v>
      </c>
      <c r="U257" s="62">
        <v>2920050</v>
      </c>
      <c r="V257" s="62">
        <v>5589326</v>
      </c>
      <c r="X257" s="69" t="s">
        <v>1640</v>
      </c>
      <c r="Y257" s="181" t="s">
        <v>1984</v>
      </c>
      <c r="Z257" s="60"/>
      <c r="AA257" s="60"/>
      <c r="AB257" s="62">
        <v>7805335</v>
      </c>
    </row>
    <row r="258" spans="1:28" ht="15">
      <c r="A258" s="77">
        <v>254</v>
      </c>
      <c r="B258" s="78" t="s">
        <v>1630</v>
      </c>
      <c r="C258" s="77" t="s">
        <v>1631</v>
      </c>
      <c r="D258" s="77" t="s">
        <v>1608</v>
      </c>
      <c r="E258" s="79" t="s">
        <v>1632</v>
      </c>
      <c r="F258" s="87">
        <f t="shared" si="27"/>
        <v>86065115</v>
      </c>
      <c r="G258" s="38">
        <f t="shared" si="28"/>
        <v>10146577</v>
      </c>
      <c r="H258" s="38">
        <f t="shared" si="29"/>
        <v>96211692</v>
      </c>
      <c r="I258" s="38">
        <v>23500</v>
      </c>
      <c r="J258" s="38">
        <v>10123077</v>
      </c>
      <c r="K258" s="38">
        <f t="shared" si="35"/>
        <v>36567500</v>
      </c>
      <c r="L258" s="38">
        <f t="shared" si="30"/>
        <v>25808178</v>
      </c>
      <c r="M258" s="38">
        <f t="shared" si="31"/>
        <v>62375678</v>
      </c>
      <c r="N258" s="38">
        <f>VLOOKUP(C258,X$5:AB821,4,FALSE)</f>
        <v>0</v>
      </c>
      <c r="O258" s="38">
        <f t="shared" si="32"/>
        <v>25808178</v>
      </c>
      <c r="P258" s="38">
        <f t="shared" si="33"/>
        <v>158587370</v>
      </c>
      <c r="R258" s="69" t="s">
        <v>1637</v>
      </c>
      <c r="S258" s="181" t="s">
        <v>1983</v>
      </c>
      <c r="T258" s="62">
        <v>8193420</v>
      </c>
      <c r="U258" s="62">
        <v>3000</v>
      </c>
      <c r="V258" s="62">
        <v>9577004</v>
      </c>
      <c r="X258" s="69" t="s">
        <v>1643</v>
      </c>
      <c r="Y258" s="181" t="s">
        <v>1985</v>
      </c>
      <c r="Z258" s="62">
        <v>10257610</v>
      </c>
      <c r="AA258" s="62">
        <v>141100</v>
      </c>
      <c r="AB258" s="62">
        <v>5318130</v>
      </c>
    </row>
    <row r="259" spans="1:28" ht="15">
      <c r="A259" s="77">
        <v>255</v>
      </c>
      <c r="B259" s="78" t="s">
        <v>1633</v>
      </c>
      <c r="C259" s="77" t="s">
        <v>1634</v>
      </c>
      <c r="D259" s="77" t="s">
        <v>1608</v>
      </c>
      <c r="E259" s="79" t="s">
        <v>1635</v>
      </c>
      <c r="F259" s="87">
        <f t="shared" si="27"/>
        <v>819005</v>
      </c>
      <c r="G259" s="38">
        <f t="shared" si="28"/>
        <v>8509376</v>
      </c>
      <c r="H259" s="38">
        <f t="shared" si="29"/>
        <v>9328381</v>
      </c>
      <c r="I259" s="38">
        <v>2920050</v>
      </c>
      <c r="J259" s="38">
        <v>5589326</v>
      </c>
      <c r="K259" s="38">
        <f t="shared" si="35"/>
        <v>623500</v>
      </c>
      <c r="L259" s="38">
        <f t="shared" si="30"/>
        <v>44057214</v>
      </c>
      <c r="M259" s="38">
        <f t="shared" si="31"/>
        <v>44680714</v>
      </c>
      <c r="N259" s="38">
        <f>VLOOKUP(C259,X$5:AB822,4,FALSE)</f>
        <v>0</v>
      </c>
      <c r="O259" s="38">
        <f t="shared" si="32"/>
        <v>44057214</v>
      </c>
      <c r="P259" s="38">
        <f t="shared" si="33"/>
        <v>54009095</v>
      </c>
      <c r="R259" s="69" t="s">
        <v>1640</v>
      </c>
      <c r="S259" s="181" t="s">
        <v>1984</v>
      </c>
      <c r="T259" s="62">
        <v>655269</v>
      </c>
      <c r="U259" s="62">
        <v>319550</v>
      </c>
      <c r="V259" s="62">
        <v>12175096</v>
      </c>
      <c r="X259" s="69" t="s">
        <v>1647</v>
      </c>
      <c r="Y259" s="181" t="s">
        <v>1986</v>
      </c>
      <c r="Z259" s="62">
        <v>1655553</v>
      </c>
      <c r="AA259" s="62">
        <v>2245820</v>
      </c>
      <c r="AB259" s="62">
        <v>3545803</v>
      </c>
    </row>
    <row r="260" spans="1:28" ht="15">
      <c r="A260" s="77">
        <v>256</v>
      </c>
      <c r="B260" s="78" t="s">
        <v>1636</v>
      </c>
      <c r="C260" s="77" t="s">
        <v>1637</v>
      </c>
      <c r="D260" s="77" t="s">
        <v>1608</v>
      </c>
      <c r="E260" s="79" t="s">
        <v>1638</v>
      </c>
      <c r="F260" s="87">
        <f t="shared" si="27"/>
        <v>8193420</v>
      </c>
      <c r="G260" s="38">
        <f t="shared" si="28"/>
        <v>9580004</v>
      </c>
      <c r="H260" s="38">
        <f t="shared" si="29"/>
        <v>17773424</v>
      </c>
      <c r="I260" s="38">
        <v>3000</v>
      </c>
      <c r="J260" s="38">
        <v>9577004</v>
      </c>
      <c r="K260" s="38">
        <f t="shared" si="35"/>
        <v>211580</v>
      </c>
      <c r="L260" s="38">
        <f t="shared" si="30"/>
        <v>8592590</v>
      </c>
      <c r="M260" s="38">
        <f t="shared" si="31"/>
        <v>8804170</v>
      </c>
      <c r="N260" s="38">
        <f>VLOOKUP(C260,X$5:AB823,4,FALSE)</f>
        <v>0</v>
      </c>
      <c r="O260" s="38">
        <f t="shared" si="32"/>
        <v>8592590</v>
      </c>
      <c r="P260" s="38">
        <f t="shared" si="33"/>
        <v>26577594</v>
      </c>
      <c r="R260" s="69" t="s">
        <v>1643</v>
      </c>
      <c r="S260" s="181" t="s">
        <v>1985</v>
      </c>
      <c r="T260" s="62">
        <v>36457200</v>
      </c>
      <c r="U260" s="62">
        <v>48900</v>
      </c>
      <c r="V260" s="62">
        <v>10680348</v>
      </c>
      <c r="X260" s="69" t="s">
        <v>1650</v>
      </c>
      <c r="Y260" s="181" t="s">
        <v>1987</v>
      </c>
      <c r="Z260" s="62">
        <v>361229</v>
      </c>
      <c r="AA260" s="62">
        <v>146701</v>
      </c>
      <c r="AB260" s="62">
        <v>170545</v>
      </c>
    </row>
    <row r="261" spans="1:28" ht="15">
      <c r="A261" s="77">
        <v>257</v>
      </c>
      <c r="B261" s="78" t="s">
        <v>1639</v>
      </c>
      <c r="C261" s="77" t="s">
        <v>1640</v>
      </c>
      <c r="D261" s="77" t="s">
        <v>1608</v>
      </c>
      <c r="E261" s="79" t="s">
        <v>1641</v>
      </c>
      <c r="F261" s="87">
        <f t="shared" si="27"/>
        <v>655269</v>
      </c>
      <c r="G261" s="38">
        <f t="shared" si="28"/>
        <v>12494646</v>
      </c>
      <c r="H261" s="38">
        <f t="shared" si="29"/>
        <v>13149915</v>
      </c>
      <c r="I261" s="38">
        <v>319550</v>
      </c>
      <c r="J261" s="38">
        <v>12175096</v>
      </c>
      <c r="K261" s="38">
        <f t="shared" si="35"/>
        <v>0</v>
      </c>
      <c r="L261" s="38">
        <f t="shared" si="30"/>
        <v>7805335</v>
      </c>
      <c r="M261" s="38">
        <f t="shared" si="31"/>
        <v>7805335</v>
      </c>
      <c r="N261" s="38">
        <f>VLOOKUP(C261,X$5:AB824,4,FALSE)</f>
        <v>0</v>
      </c>
      <c r="O261" s="38">
        <f t="shared" si="32"/>
        <v>7805335</v>
      </c>
      <c r="P261" s="38">
        <f t="shared" si="33"/>
        <v>20955250</v>
      </c>
      <c r="R261" s="69" t="s">
        <v>1647</v>
      </c>
      <c r="S261" s="181" t="s">
        <v>1986</v>
      </c>
      <c r="T261" s="62">
        <v>1775501</v>
      </c>
      <c r="U261" s="62">
        <v>147960</v>
      </c>
      <c r="V261" s="62">
        <v>2932279</v>
      </c>
      <c r="X261" s="69" t="s">
        <v>1653</v>
      </c>
      <c r="Y261" s="181" t="s">
        <v>1988</v>
      </c>
      <c r="Z261" s="62">
        <v>334141</v>
      </c>
      <c r="AA261" s="62">
        <v>3350</v>
      </c>
      <c r="AB261" s="62">
        <v>269000</v>
      </c>
    </row>
    <row r="262" spans="1:28" ht="15">
      <c r="A262" s="77">
        <v>258</v>
      </c>
      <c r="B262" s="78" t="s">
        <v>1642</v>
      </c>
      <c r="C262" s="77" t="s">
        <v>1643</v>
      </c>
      <c r="D262" s="77" t="s">
        <v>1608</v>
      </c>
      <c r="E262" s="79" t="s">
        <v>1644</v>
      </c>
      <c r="F262" s="87">
        <f aca="true" t="shared" si="36" ref="F262:F325">VLOOKUP(C262,R$5:V$568,3,FALSE)</f>
        <v>36457200</v>
      </c>
      <c r="G262" s="38">
        <f aca="true" t="shared" si="37" ref="G262:G325">I262+J262</f>
        <v>10729248</v>
      </c>
      <c r="H262" s="38">
        <f aca="true" t="shared" si="38" ref="H262:H325">F262+G262</f>
        <v>47186448</v>
      </c>
      <c r="I262" s="38">
        <v>48900</v>
      </c>
      <c r="J262" s="38">
        <v>10680348</v>
      </c>
      <c r="K262" s="38">
        <f t="shared" si="35"/>
        <v>10257610</v>
      </c>
      <c r="L262" s="38">
        <f aca="true" t="shared" si="39" ref="L262:L325">N262+O262</f>
        <v>5459230</v>
      </c>
      <c r="M262" s="38">
        <f aca="true" t="shared" si="40" ref="M262:M325">K262+L262</f>
        <v>15716840</v>
      </c>
      <c r="N262" s="38">
        <f>VLOOKUP(C262,X$5:AB825,4,FALSE)</f>
        <v>141100</v>
      </c>
      <c r="O262" s="38">
        <f aca="true" t="shared" si="41" ref="O262:O296">VLOOKUP(C262,X$5:AB$568,5,FALSE)</f>
        <v>5318130</v>
      </c>
      <c r="P262" s="38">
        <f aca="true" t="shared" si="42" ref="P262:P325">H262+M262</f>
        <v>62903288</v>
      </c>
      <c r="R262" s="69" t="s">
        <v>1650</v>
      </c>
      <c r="S262" s="181" t="s">
        <v>1987</v>
      </c>
      <c r="T262" s="62">
        <v>6001</v>
      </c>
      <c r="U262" s="62">
        <v>1120591</v>
      </c>
      <c r="V262" s="62">
        <v>1728548</v>
      </c>
      <c r="X262" s="69" t="s">
        <v>1656</v>
      </c>
      <c r="Y262" s="181" t="s">
        <v>1989</v>
      </c>
      <c r="Z262" s="60"/>
      <c r="AA262" s="60"/>
      <c r="AB262" s="62">
        <v>38524</v>
      </c>
    </row>
    <row r="263" spans="1:28" ht="15">
      <c r="A263" s="77">
        <v>259</v>
      </c>
      <c r="B263" s="78" t="s">
        <v>1646</v>
      </c>
      <c r="C263" s="77" t="s">
        <v>1647</v>
      </c>
      <c r="D263" s="77" t="s">
        <v>1645</v>
      </c>
      <c r="E263" s="79" t="s">
        <v>1648</v>
      </c>
      <c r="F263" s="87">
        <f t="shared" si="36"/>
        <v>1775501</v>
      </c>
      <c r="G263" s="38">
        <f t="shared" si="37"/>
        <v>3080239</v>
      </c>
      <c r="H263" s="38">
        <f t="shared" si="38"/>
        <v>4855740</v>
      </c>
      <c r="I263" s="38">
        <v>147960</v>
      </c>
      <c r="J263" s="38">
        <v>2932279</v>
      </c>
      <c r="K263" s="38">
        <f t="shared" si="35"/>
        <v>1655553</v>
      </c>
      <c r="L263" s="38">
        <f t="shared" si="39"/>
        <v>5791623</v>
      </c>
      <c r="M263" s="38">
        <f t="shared" si="40"/>
        <v>7447176</v>
      </c>
      <c r="N263" s="38">
        <f>VLOOKUP(C263,X$5:AB826,4,FALSE)</f>
        <v>2245820</v>
      </c>
      <c r="O263" s="38">
        <f t="shared" si="41"/>
        <v>3545803</v>
      </c>
      <c r="P263" s="38">
        <f t="shared" si="42"/>
        <v>12302916</v>
      </c>
      <c r="R263" s="69" t="s">
        <v>1653</v>
      </c>
      <c r="S263" s="181" t="s">
        <v>1988</v>
      </c>
      <c r="T263" s="60"/>
      <c r="U263" s="62">
        <v>5375</v>
      </c>
      <c r="V263" s="62">
        <v>422008</v>
      </c>
      <c r="X263" s="69" t="s">
        <v>1659</v>
      </c>
      <c r="Y263" s="181" t="s">
        <v>1990</v>
      </c>
      <c r="Z263" s="62">
        <v>10000</v>
      </c>
      <c r="AA263" s="60"/>
      <c r="AB263" s="62">
        <v>1010887</v>
      </c>
    </row>
    <row r="264" spans="1:28" ht="15">
      <c r="A264" s="77">
        <v>260</v>
      </c>
      <c r="B264" s="78" t="s">
        <v>1649</v>
      </c>
      <c r="C264" s="77" t="s">
        <v>1650</v>
      </c>
      <c r="D264" s="77" t="s">
        <v>1645</v>
      </c>
      <c r="E264" s="79" t="s">
        <v>1651</v>
      </c>
      <c r="F264" s="87">
        <f t="shared" si="36"/>
        <v>6001</v>
      </c>
      <c r="G264" s="38">
        <f t="shared" si="37"/>
        <v>2849139</v>
      </c>
      <c r="H264" s="38">
        <f t="shared" si="38"/>
        <v>2855140</v>
      </c>
      <c r="I264" s="38">
        <v>1120591</v>
      </c>
      <c r="J264" s="38">
        <v>1728548</v>
      </c>
      <c r="K264" s="38">
        <f t="shared" si="35"/>
        <v>361229</v>
      </c>
      <c r="L264" s="38">
        <f t="shared" si="39"/>
        <v>317246</v>
      </c>
      <c r="M264" s="38">
        <f t="shared" si="40"/>
        <v>678475</v>
      </c>
      <c r="N264" s="38">
        <f>VLOOKUP(C264,X$5:AB827,4,FALSE)</f>
        <v>146701</v>
      </c>
      <c r="O264" s="38">
        <f t="shared" si="41"/>
        <v>170545</v>
      </c>
      <c r="P264" s="38">
        <f t="shared" si="42"/>
        <v>3533615</v>
      </c>
      <c r="R264" s="69" t="s">
        <v>1656</v>
      </c>
      <c r="S264" s="181" t="s">
        <v>1989</v>
      </c>
      <c r="T264" s="62">
        <v>507901</v>
      </c>
      <c r="U264" s="62">
        <v>413875</v>
      </c>
      <c r="V264" s="62">
        <v>397205</v>
      </c>
      <c r="X264" s="69" t="s">
        <v>1662</v>
      </c>
      <c r="Y264" s="181" t="s">
        <v>1991</v>
      </c>
      <c r="Z264" s="62">
        <v>6685357</v>
      </c>
      <c r="AA264" s="62">
        <v>11000</v>
      </c>
      <c r="AB264" s="62">
        <v>4323835</v>
      </c>
    </row>
    <row r="265" spans="1:28" ht="15">
      <c r="A265" s="77">
        <v>261</v>
      </c>
      <c r="B265" s="78" t="s">
        <v>1652</v>
      </c>
      <c r="C265" s="77" t="s">
        <v>1653</v>
      </c>
      <c r="D265" s="77" t="s">
        <v>1645</v>
      </c>
      <c r="E265" s="79" t="s">
        <v>1654</v>
      </c>
      <c r="F265" s="87">
        <f t="shared" si="36"/>
        <v>0</v>
      </c>
      <c r="G265" s="38">
        <f t="shared" si="37"/>
        <v>427383</v>
      </c>
      <c r="H265" s="38">
        <f t="shared" si="38"/>
        <v>427383</v>
      </c>
      <c r="I265" s="38">
        <v>5375</v>
      </c>
      <c r="J265" s="38">
        <v>422008</v>
      </c>
      <c r="K265" s="38">
        <f t="shared" si="35"/>
        <v>334141</v>
      </c>
      <c r="L265" s="38">
        <f t="shared" si="39"/>
        <v>272350</v>
      </c>
      <c r="M265" s="38">
        <f t="shared" si="40"/>
        <v>606491</v>
      </c>
      <c r="N265" s="38">
        <f>VLOOKUP(C265,X$5:AB828,4,FALSE)</f>
        <v>3350</v>
      </c>
      <c r="O265" s="38">
        <f t="shared" si="41"/>
        <v>269000</v>
      </c>
      <c r="P265" s="38">
        <f t="shared" si="42"/>
        <v>1033874</v>
      </c>
      <c r="R265" s="69" t="s">
        <v>1659</v>
      </c>
      <c r="S265" s="181" t="s">
        <v>1990</v>
      </c>
      <c r="T265" s="62">
        <v>8666900</v>
      </c>
      <c r="U265" s="62">
        <v>398802</v>
      </c>
      <c r="V265" s="62">
        <v>1861343</v>
      </c>
      <c r="X265" s="69" t="s">
        <v>1665</v>
      </c>
      <c r="Y265" s="181" t="s">
        <v>1992</v>
      </c>
      <c r="Z265" s="62">
        <v>1105467</v>
      </c>
      <c r="AA265" s="62">
        <v>55000</v>
      </c>
      <c r="AB265" s="62">
        <v>1854660</v>
      </c>
    </row>
    <row r="266" spans="1:28" ht="15">
      <c r="A266" s="77">
        <v>262</v>
      </c>
      <c r="B266" s="78" t="s">
        <v>1655</v>
      </c>
      <c r="C266" s="77" t="s">
        <v>1656</v>
      </c>
      <c r="D266" s="77" t="s">
        <v>1645</v>
      </c>
      <c r="E266" s="79" t="s">
        <v>1657</v>
      </c>
      <c r="F266" s="87">
        <f t="shared" si="36"/>
        <v>507901</v>
      </c>
      <c r="G266" s="38">
        <f t="shared" si="37"/>
        <v>811080</v>
      </c>
      <c r="H266" s="38">
        <f t="shared" si="38"/>
        <v>1318981</v>
      </c>
      <c r="I266" s="38">
        <v>413875</v>
      </c>
      <c r="J266" s="38">
        <v>397205</v>
      </c>
      <c r="K266" s="38">
        <f t="shared" si="35"/>
        <v>0</v>
      </c>
      <c r="L266" s="38">
        <f t="shared" si="39"/>
        <v>38524</v>
      </c>
      <c r="M266" s="38">
        <f t="shared" si="40"/>
        <v>38524</v>
      </c>
      <c r="N266" s="38">
        <f>VLOOKUP(C266,X$5:AB829,4,FALSE)</f>
        <v>0</v>
      </c>
      <c r="O266" s="38">
        <f t="shared" si="41"/>
        <v>38524</v>
      </c>
      <c r="P266" s="38">
        <f t="shared" si="42"/>
        <v>1357505</v>
      </c>
      <c r="R266" s="69" t="s">
        <v>1662</v>
      </c>
      <c r="S266" s="181" t="s">
        <v>1991</v>
      </c>
      <c r="T266" s="62">
        <v>507400</v>
      </c>
      <c r="U266" s="62">
        <v>1088530</v>
      </c>
      <c r="V266" s="62">
        <v>6898101</v>
      </c>
      <c r="X266" s="69" t="s">
        <v>1668</v>
      </c>
      <c r="Y266" s="181" t="s">
        <v>1993</v>
      </c>
      <c r="Z266" s="62">
        <v>52003</v>
      </c>
      <c r="AA266" s="60"/>
      <c r="AB266" s="62">
        <v>295480</v>
      </c>
    </row>
    <row r="267" spans="1:28" ht="15">
      <c r="A267" s="77">
        <v>263</v>
      </c>
      <c r="B267" s="78" t="s">
        <v>1658</v>
      </c>
      <c r="C267" s="77" t="s">
        <v>1659</v>
      </c>
      <c r="D267" s="77" t="s">
        <v>1645</v>
      </c>
      <c r="E267" s="79" t="s">
        <v>1660</v>
      </c>
      <c r="F267" s="87">
        <f t="shared" si="36"/>
        <v>8666900</v>
      </c>
      <c r="G267" s="38">
        <f t="shared" si="37"/>
        <v>2260145</v>
      </c>
      <c r="H267" s="38">
        <f t="shared" si="38"/>
        <v>10927045</v>
      </c>
      <c r="I267" s="38">
        <v>398802</v>
      </c>
      <c r="J267" s="38">
        <v>1861343</v>
      </c>
      <c r="K267" s="38">
        <f t="shared" si="35"/>
        <v>10000</v>
      </c>
      <c r="L267" s="38">
        <f t="shared" si="39"/>
        <v>1010887</v>
      </c>
      <c r="M267" s="38">
        <f t="shared" si="40"/>
        <v>1020887</v>
      </c>
      <c r="N267" s="38">
        <f>VLOOKUP(C267,X$5:AB830,4,FALSE)</f>
        <v>0</v>
      </c>
      <c r="O267" s="38">
        <f t="shared" si="41"/>
        <v>1010887</v>
      </c>
      <c r="P267" s="38">
        <f t="shared" si="42"/>
        <v>11947932</v>
      </c>
      <c r="R267" s="69" t="s">
        <v>1665</v>
      </c>
      <c r="S267" s="181" t="s">
        <v>1992</v>
      </c>
      <c r="T267" s="62">
        <v>1538383</v>
      </c>
      <c r="U267" s="62">
        <v>954931</v>
      </c>
      <c r="V267" s="62">
        <v>3538303</v>
      </c>
      <c r="X267" s="69" t="s">
        <v>1671</v>
      </c>
      <c r="Y267" s="181" t="s">
        <v>1994</v>
      </c>
      <c r="Z267" s="60"/>
      <c r="AA267" s="60"/>
      <c r="AB267" s="62">
        <v>2521609</v>
      </c>
    </row>
    <row r="268" spans="1:28" ht="15">
      <c r="A268" s="77">
        <v>264</v>
      </c>
      <c r="B268" s="78" t="s">
        <v>1661</v>
      </c>
      <c r="C268" s="77" t="s">
        <v>1662</v>
      </c>
      <c r="D268" s="77" t="s">
        <v>1645</v>
      </c>
      <c r="E268" s="79" t="s">
        <v>1663</v>
      </c>
      <c r="F268" s="87">
        <f t="shared" si="36"/>
        <v>507400</v>
      </c>
      <c r="G268" s="38">
        <f t="shared" si="37"/>
        <v>7986631</v>
      </c>
      <c r="H268" s="38">
        <f t="shared" si="38"/>
        <v>8494031</v>
      </c>
      <c r="I268" s="38">
        <v>1088530</v>
      </c>
      <c r="J268" s="38">
        <v>6898101</v>
      </c>
      <c r="K268" s="38">
        <f t="shared" si="35"/>
        <v>6685357</v>
      </c>
      <c r="L268" s="38">
        <f t="shared" si="39"/>
        <v>4334835</v>
      </c>
      <c r="M268" s="38">
        <f t="shared" si="40"/>
        <v>11020192</v>
      </c>
      <c r="N268" s="38">
        <f>VLOOKUP(C268,X$5:AB831,4,FALSE)</f>
        <v>11000</v>
      </c>
      <c r="O268" s="38">
        <f t="shared" si="41"/>
        <v>4323835</v>
      </c>
      <c r="P268" s="38">
        <f t="shared" si="42"/>
        <v>19514223</v>
      </c>
      <c r="R268" s="69" t="s">
        <v>1668</v>
      </c>
      <c r="S268" s="181" t="s">
        <v>1993</v>
      </c>
      <c r="T268" s="62">
        <v>47004</v>
      </c>
      <c r="U268" s="62">
        <v>208201</v>
      </c>
      <c r="V268" s="62">
        <v>1075551</v>
      </c>
      <c r="X268" s="69" t="s">
        <v>1674</v>
      </c>
      <c r="Y268" s="181" t="s">
        <v>1956</v>
      </c>
      <c r="Z268" s="62">
        <v>582398</v>
      </c>
      <c r="AA268" s="60"/>
      <c r="AB268" s="62">
        <v>1375547</v>
      </c>
    </row>
    <row r="269" spans="1:28" ht="15">
      <c r="A269" s="77">
        <v>265</v>
      </c>
      <c r="B269" s="78" t="s">
        <v>1664</v>
      </c>
      <c r="C269" s="77" t="s">
        <v>1665</v>
      </c>
      <c r="D269" s="77" t="s">
        <v>1645</v>
      </c>
      <c r="E269" s="79" t="s">
        <v>1666</v>
      </c>
      <c r="F269" s="87">
        <f t="shared" si="36"/>
        <v>1538383</v>
      </c>
      <c r="G269" s="38">
        <f t="shared" si="37"/>
        <v>4493234</v>
      </c>
      <c r="H269" s="38">
        <f t="shared" si="38"/>
        <v>6031617</v>
      </c>
      <c r="I269" s="38">
        <v>954931</v>
      </c>
      <c r="J269" s="38">
        <v>3538303</v>
      </c>
      <c r="K269" s="38">
        <f t="shared" si="35"/>
        <v>1105467</v>
      </c>
      <c r="L269" s="38">
        <f t="shared" si="39"/>
        <v>1909660</v>
      </c>
      <c r="M269" s="38">
        <f t="shared" si="40"/>
        <v>3015127</v>
      </c>
      <c r="N269" s="38">
        <f>VLOOKUP(C269,X$5:AB832,4,FALSE)</f>
        <v>55000</v>
      </c>
      <c r="O269" s="38">
        <f t="shared" si="41"/>
        <v>1854660</v>
      </c>
      <c r="P269" s="38">
        <f t="shared" si="42"/>
        <v>9046744</v>
      </c>
      <c r="R269" s="69" t="s">
        <v>1671</v>
      </c>
      <c r="S269" s="181" t="s">
        <v>1994</v>
      </c>
      <c r="T269" s="62">
        <v>198300</v>
      </c>
      <c r="U269" s="62">
        <v>304100</v>
      </c>
      <c r="V269" s="62">
        <v>2285846</v>
      </c>
      <c r="X269" s="69" t="s">
        <v>1676</v>
      </c>
      <c r="Y269" s="181" t="s">
        <v>1995</v>
      </c>
      <c r="Z269" s="60"/>
      <c r="AA269" s="60"/>
      <c r="AB269" s="62">
        <v>24200</v>
      </c>
    </row>
    <row r="270" spans="1:28" ht="15">
      <c r="A270" s="77">
        <v>266</v>
      </c>
      <c r="B270" s="78" t="s">
        <v>1667</v>
      </c>
      <c r="C270" s="77" t="s">
        <v>1668</v>
      </c>
      <c r="D270" s="77" t="s">
        <v>1645</v>
      </c>
      <c r="E270" s="79" t="s">
        <v>1669</v>
      </c>
      <c r="F270" s="87">
        <f t="shared" si="36"/>
        <v>47004</v>
      </c>
      <c r="G270" s="38">
        <f t="shared" si="37"/>
        <v>1283752</v>
      </c>
      <c r="H270" s="38">
        <f t="shared" si="38"/>
        <v>1330756</v>
      </c>
      <c r="I270" s="38">
        <v>208201</v>
      </c>
      <c r="J270" s="38">
        <v>1075551</v>
      </c>
      <c r="K270" s="38">
        <f t="shared" si="35"/>
        <v>52003</v>
      </c>
      <c r="L270" s="38">
        <f t="shared" si="39"/>
        <v>295480</v>
      </c>
      <c r="M270" s="38">
        <f t="shared" si="40"/>
        <v>347483</v>
      </c>
      <c r="N270" s="38">
        <f>VLOOKUP(C270,X$5:AB833,4,FALSE)</f>
        <v>0</v>
      </c>
      <c r="O270" s="38">
        <f t="shared" si="41"/>
        <v>295480</v>
      </c>
      <c r="P270" s="38">
        <f t="shared" si="42"/>
        <v>1678239</v>
      </c>
      <c r="R270" s="69" t="s">
        <v>1674</v>
      </c>
      <c r="S270" s="181" t="s">
        <v>1956</v>
      </c>
      <c r="T270" s="62">
        <v>578400</v>
      </c>
      <c r="U270" s="62">
        <v>1764130</v>
      </c>
      <c r="V270" s="62">
        <v>1695863</v>
      </c>
      <c r="X270" s="69" t="s">
        <v>1679</v>
      </c>
      <c r="Y270" s="181" t="s">
        <v>1996</v>
      </c>
      <c r="Z270" s="62">
        <v>28977</v>
      </c>
      <c r="AA270" s="60"/>
      <c r="AB270" s="62">
        <v>21950</v>
      </c>
    </row>
    <row r="271" spans="1:28" ht="15">
      <c r="A271" s="77">
        <v>267</v>
      </c>
      <c r="B271" s="78" t="s">
        <v>1670</v>
      </c>
      <c r="C271" s="77" t="s">
        <v>1671</v>
      </c>
      <c r="D271" s="77" t="s">
        <v>1645</v>
      </c>
      <c r="E271" s="79" t="s">
        <v>1672</v>
      </c>
      <c r="F271" s="87">
        <f t="shared" si="36"/>
        <v>198300</v>
      </c>
      <c r="G271" s="38">
        <f t="shared" si="37"/>
        <v>2589946</v>
      </c>
      <c r="H271" s="38">
        <f t="shared" si="38"/>
        <v>2788246</v>
      </c>
      <c r="I271" s="38">
        <v>304100</v>
      </c>
      <c r="J271" s="38">
        <v>2285846</v>
      </c>
      <c r="K271" s="38">
        <f t="shared" si="35"/>
        <v>0</v>
      </c>
      <c r="L271" s="38">
        <f t="shared" si="39"/>
        <v>2521609</v>
      </c>
      <c r="M271" s="38">
        <f t="shared" si="40"/>
        <v>2521609</v>
      </c>
      <c r="N271" s="38">
        <f>VLOOKUP(C271,X$5:AB834,4,FALSE)</f>
        <v>0</v>
      </c>
      <c r="O271" s="38">
        <f t="shared" si="41"/>
        <v>2521609</v>
      </c>
      <c r="P271" s="38">
        <f t="shared" si="42"/>
        <v>5309855</v>
      </c>
      <c r="R271" s="69" t="s">
        <v>1676</v>
      </c>
      <c r="S271" s="181" t="s">
        <v>1995</v>
      </c>
      <c r="T271" s="62">
        <v>7935760</v>
      </c>
      <c r="U271" s="62">
        <v>159300</v>
      </c>
      <c r="V271" s="62">
        <v>644118</v>
      </c>
      <c r="X271" s="69" t="s">
        <v>1682</v>
      </c>
      <c r="Y271" s="181" t="s">
        <v>1997</v>
      </c>
      <c r="Z271" s="60"/>
      <c r="AA271" s="62">
        <v>8300</v>
      </c>
      <c r="AB271" s="62">
        <v>105896</v>
      </c>
    </row>
    <row r="272" spans="1:28" ht="15">
      <c r="A272" s="77">
        <v>268</v>
      </c>
      <c r="B272" s="78" t="s">
        <v>1673</v>
      </c>
      <c r="C272" s="77" t="s">
        <v>1674</v>
      </c>
      <c r="D272" s="77" t="s">
        <v>1645</v>
      </c>
      <c r="E272" s="79" t="s">
        <v>1552</v>
      </c>
      <c r="F272" s="87">
        <f t="shared" si="36"/>
        <v>578400</v>
      </c>
      <c r="G272" s="38">
        <f t="shared" si="37"/>
        <v>3459993</v>
      </c>
      <c r="H272" s="38">
        <f t="shared" si="38"/>
        <v>4038393</v>
      </c>
      <c r="I272" s="38">
        <v>1764130</v>
      </c>
      <c r="J272" s="38">
        <v>1695863</v>
      </c>
      <c r="K272" s="38">
        <f t="shared" si="35"/>
        <v>582398</v>
      </c>
      <c r="L272" s="38">
        <f t="shared" si="39"/>
        <v>1375547</v>
      </c>
      <c r="M272" s="38">
        <f t="shared" si="40"/>
        <v>1957945</v>
      </c>
      <c r="N272" s="38">
        <f>VLOOKUP(C272,X$5:AB835,4,FALSE)</f>
        <v>0</v>
      </c>
      <c r="O272" s="38">
        <f t="shared" si="41"/>
        <v>1375547</v>
      </c>
      <c r="P272" s="38">
        <f t="shared" si="42"/>
        <v>5996338</v>
      </c>
      <c r="R272" s="69" t="s">
        <v>1679</v>
      </c>
      <c r="S272" s="181" t="s">
        <v>1996</v>
      </c>
      <c r="T272" s="60"/>
      <c r="U272" s="62">
        <v>85655</v>
      </c>
      <c r="V272" s="62">
        <v>358150</v>
      </c>
      <c r="X272" s="69" t="s">
        <v>1685</v>
      </c>
      <c r="Y272" s="181" t="s">
        <v>1998</v>
      </c>
      <c r="Z272" s="62">
        <v>1</v>
      </c>
      <c r="AA272" s="60"/>
      <c r="AB272" s="62">
        <v>659010</v>
      </c>
    </row>
    <row r="273" spans="1:28" ht="15">
      <c r="A273" s="77">
        <v>269</v>
      </c>
      <c r="B273" s="78" t="s">
        <v>1675</v>
      </c>
      <c r="C273" s="77" t="s">
        <v>1676</v>
      </c>
      <c r="D273" s="77" t="s">
        <v>1645</v>
      </c>
      <c r="E273" s="79" t="s">
        <v>1677</v>
      </c>
      <c r="F273" s="87">
        <f t="shared" si="36"/>
        <v>7935760</v>
      </c>
      <c r="G273" s="38">
        <f t="shared" si="37"/>
        <v>803418</v>
      </c>
      <c r="H273" s="38">
        <f t="shared" si="38"/>
        <v>8739178</v>
      </c>
      <c r="I273" s="38">
        <v>159300</v>
      </c>
      <c r="J273" s="38">
        <v>644118</v>
      </c>
      <c r="K273" s="38">
        <f t="shared" si="35"/>
        <v>0</v>
      </c>
      <c r="L273" s="38">
        <f t="shared" si="39"/>
        <v>24200</v>
      </c>
      <c r="M273" s="38">
        <f t="shared" si="40"/>
        <v>24200</v>
      </c>
      <c r="N273" s="38">
        <f>VLOOKUP(C273,X$5:AB836,4,FALSE)</f>
        <v>0</v>
      </c>
      <c r="O273" s="38">
        <f t="shared" si="41"/>
        <v>24200</v>
      </c>
      <c r="P273" s="38">
        <f t="shared" si="42"/>
        <v>8763378</v>
      </c>
      <c r="R273" s="69" t="s">
        <v>1682</v>
      </c>
      <c r="S273" s="181" t="s">
        <v>1997</v>
      </c>
      <c r="T273" s="60"/>
      <c r="U273" s="62">
        <v>63331</v>
      </c>
      <c r="V273" s="62">
        <v>240555</v>
      </c>
      <c r="X273" s="69" t="s">
        <v>1688</v>
      </c>
      <c r="Y273" s="181" t="s">
        <v>1999</v>
      </c>
      <c r="Z273" s="62">
        <v>166572</v>
      </c>
      <c r="AA273" s="62">
        <v>139671</v>
      </c>
      <c r="AB273" s="62">
        <v>4436601</v>
      </c>
    </row>
    <row r="274" spans="1:28" ht="15">
      <c r="A274" s="77">
        <v>270</v>
      </c>
      <c r="B274" s="78" t="s">
        <v>1678</v>
      </c>
      <c r="C274" s="77" t="s">
        <v>1679</v>
      </c>
      <c r="D274" s="77" t="s">
        <v>1645</v>
      </c>
      <c r="E274" s="79" t="s">
        <v>1680</v>
      </c>
      <c r="F274" s="87">
        <f t="shared" si="36"/>
        <v>0</v>
      </c>
      <c r="G274" s="38">
        <f t="shared" si="37"/>
        <v>443805</v>
      </c>
      <c r="H274" s="38">
        <f t="shared" si="38"/>
        <v>443805</v>
      </c>
      <c r="I274" s="38">
        <v>85655</v>
      </c>
      <c r="J274" s="38">
        <v>358150</v>
      </c>
      <c r="K274" s="38">
        <f t="shared" si="35"/>
        <v>28977</v>
      </c>
      <c r="L274" s="38">
        <f t="shared" si="39"/>
        <v>21950</v>
      </c>
      <c r="M274" s="38">
        <f t="shared" si="40"/>
        <v>50927</v>
      </c>
      <c r="N274" s="38">
        <f>VLOOKUP(C274,X$5:AB837,4,FALSE)</f>
        <v>0</v>
      </c>
      <c r="O274" s="38">
        <f t="shared" si="41"/>
        <v>21950</v>
      </c>
      <c r="P274" s="38">
        <f t="shared" si="42"/>
        <v>494732</v>
      </c>
      <c r="R274" s="69" t="s">
        <v>1685</v>
      </c>
      <c r="S274" s="181" t="s">
        <v>1998</v>
      </c>
      <c r="T274" s="60"/>
      <c r="U274" s="60"/>
      <c r="V274" s="62">
        <v>1145615</v>
      </c>
      <c r="X274" s="69" t="s">
        <v>1691</v>
      </c>
      <c r="Y274" s="181" t="s">
        <v>2000</v>
      </c>
      <c r="Z274" s="62">
        <v>1048150</v>
      </c>
      <c r="AA274" s="62">
        <v>30000</v>
      </c>
      <c r="AB274" s="62">
        <v>138100</v>
      </c>
    </row>
    <row r="275" spans="1:28" ht="15">
      <c r="A275" s="77">
        <v>271</v>
      </c>
      <c r="B275" s="78" t="s">
        <v>1681</v>
      </c>
      <c r="C275" s="77" t="s">
        <v>1682</v>
      </c>
      <c r="D275" s="77" t="s">
        <v>1645</v>
      </c>
      <c r="E275" s="79" t="s">
        <v>1683</v>
      </c>
      <c r="F275" s="87">
        <f t="shared" si="36"/>
        <v>0</v>
      </c>
      <c r="G275" s="38">
        <f t="shared" si="37"/>
        <v>303886</v>
      </c>
      <c r="H275" s="38">
        <f t="shared" si="38"/>
        <v>303886</v>
      </c>
      <c r="I275" s="38">
        <v>63331</v>
      </c>
      <c r="J275" s="38">
        <v>240555</v>
      </c>
      <c r="K275" s="38">
        <f aca="true" t="shared" si="43" ref="K275:K296">VLOOKUP(C275,X$5:AD$568,3,FALSE)</f>
        <v>0</v>
      </c>
      <c r="L275" s="38">
        <f t="shared" si="39"/>
        <v>114196</v>
      </c>
      <c r="M275" s="38">
        <f t="shared" si="40"/>
        <v>114196</v>
      </c>
      <c r="N275" s="38">
        <f>VLOOKUP(C275,X$5:AB838,4,FALSE)</f>
        <v>8300</v>
      </c>
      <c r="O275" s="38">
        <f t="shared" si="41"/>
        <v>105896</v>
      </c>
      <c r="P275" s="38">
        <f t="shared" si="42"/>
        <v>418082</v>
      </c>
      <c r="R275" s="69" t="s">
        <v>1688</v>
      </c>
      <c r="S275" s="181" t="s">
        <v>1999</v>
      </c>
      <c r="T275" s="62">
        <v>426400</v>
      </c>
      <c r="U275" s="62">
        <v>667669</v>
      </c>
      <c r="V275" s="62">
        <v>2179842</v>
      </c>
      <c r="X275" s="69" t="s">
        <v>1694</v>
      </c>
      <c r="Y275" s="181" t="s">
        <v>2001</v>
      </c>
      <c r="Z275" s="62">
        <v>304678</v>
      </c>
      <c r="AA275" s="60"/>
      <c r="AB275" s="62">
        <v>523466</v>
      </c>
    </row>
    <row r="276" spans="1:28" ht="15">
      <c r="A276" s="77">
        <v>272</v>
      </c>
      <c r="B276" s="78" t="s">
        <v>1684</v>
      </c>
      <c r="C276" s="77" t="s">
        <v>1685</v>
      </c>
      <c r="D276" s="77" t="s">
        <v>1645</v>
      </c>
      <c r="E276" s="79" t="s">
        <v>1686</v>
      </c>
      <c r="F276" s="87">
        <f t="shared" si="36"/>
        <v>0</v>
      </c>
      <c r="G276" s="38">
        <f t="shared" si="37"/>
        <v>1145615</v>
      </c>
      <c r="H276" s="38">
        <f t="shared" si="38"/>
        <v>1145615</v>
      </c>
      <c r="I276" s="38">
        <v>0</v>
      </c>
      <c r="J276" s="38">
        <v>1145615</v>
      </c>
      <c r="K276" s="38">
        <f t="shared" si="43"/>
        <v>1</v>
      </c>
      <c r="L276" s="38">
        <f t="shared" si="39"/>
        <v>659010</v>
      </c>
      <c r="M276" s="38">
        <f t="shared" si="40"/>
        <v>659011</v>
      </c>
      <c r="N276" s="38">
        <f>VLOOKUP(C276,X$5:AB839,4,FALSE)</f>
        <v>0</v>
      </c>
      <c r="O276" s="38">
        <f t="shared" si="41"/>
        <v>659010</v>
      </c>
      <c r="P276" s="38">
        <f t="shared" si="42"/>
        <v>1804626</v>
      </c>
      <c r="R276" s="69" t="s">
        <v>1691</v>
      </c>
      <c r="S276" s="181" t="s">
        <v>2000</v>
      </c>
      <c r="T276" s="62">
        <v>2676900</v>
      </c>
      <c r="U276" s="62">
        <v>314500</v>
      </c>
      <c r="V276" s="62">
        <v>1889162</v>
      </c>
      <c r="X276" s="69" t="s">
        <v>1697</v>
      </c>
      <c r="Y276" s="181" t="s">
        <v>2002</v>
      </c>
      <c r="Z276" s="62">
        <v>32597</v>
      </c>
      <c r="AA276" s="60"/>
      <c r="AB276" s="62">
        <v>331621</v>
      </c>
    </row>
    <row r="277" spans="1:28" ht="15">
      <c r="A277" s="77">
        <v>273</v>
      </c>
      <c r="B277" s="78" t="s">
        <v>1687</v>
      </c>
      <c r="C277" s="77" t="s">
        <v>1688</v>
      </c>
      <c r="D277" s="77" t="s">
        <v>1645</v>
      </c>
      <c r="E277" s="79" t="s">
        <v>1689</v>
      </c>
      <c r="F277" s="87">
        <f t="shared" si="36"/>
        <v>426400</v>
      </c>
      <c r="G277" s="38">
        <f t="shared" si="37"/>
        <v>2847511</v>
      </c>
      <c r="H277" s="38">
        <f t="shared" si="38"/>
        <v>3273911</v>
      </c>
      <c r="I277" s="38">
        <v>667669</v>
      </c>
      <c r="J277" s="38">
        <v>2179842</v>
      </c>
      <c r="K277" s="38">
        <f t="shared" si="43"/>
        <v>166572</v>
      </c>
      <c r="L277" s="38">
        <f t="shared" si="39"/>
        <v>4576272</v>
      </c>
      <c r="M277" s="38">
        <f t="shared" si="40"/>
        <v>4742844</v>
      </c>
      <c r="N277" s="38">
        <f>VLOOKUP(C277,X$5:AB840,4,FALSE)</f>
        <v>139671</v>
      </c>
      <c r="O277" s="38">
        <f t="shared" si="41"/>
        <v>4436601</v>
      </c>
      <c r="P277" s="38">
        <f t="shared" si="42"/>
        <v>8016755</v>
      </c>
      <c r="R277" s="69" t="s">
        <v>1694</v>
      </c>
      <c r="S277" s="181" t="s">
        <v>2001</v>
      </c>
      <c r="T277" s="62">
        <v>1218000</v>
      </c>
      <c r="U277" s="62">
        <v>1014580</v>
      </c>
      <c r="V277" s="62">
        <v>4173857</v>
      </c>
      <c r="X277" s="69" t="s">
        <v>1700</v>
      </c>
      <c r="Y277" s="181" t="s">
        <v>2003</v>
      </c>
      <c r="Z277" s="62">
        <v>322670</v>
      </c>
      <c r="AA277" s="60"/>
      <c r="AB277" s="62">
        <v>1897958</v>
      </c>
    </row>
    <row r="278" spans="1:28" ht="15">
      <c r="A278" s="77">
        <v>274</v>
      </c>
      <c r="B278" s="78" t="s">
        <v>1690</v>
      </c>
      <c r="C278" s="77" t="s">
        <v>1691</v>
      </c>
      <c r="D278" s="77" t="s">
        <v>1645</v>
      </c>
      <c r="E278" s="79" t="s">
        <v>1692</v>
      </c>
      <c r="F278" s="87">
        <f t="shared" si="36"/>
        <v>2676900</v>
      </c>
      <c r="G278" s="38">
        <f t="shared" si="37"/>
        <v>2203662</v>
      </c>
      <c r="H278" s="38">
        <f t="shared" si="38"/>
        <v>4880562</v>
      </c>
      <c r="I278" s="38">
        <v>314500</v>
      </c>
      <c r="J278" s="38">
        <v>1889162</v>
      </c>
      <c r="K278" s="38">
        <f t="shared" si="43"/>
        <v>1048150</v>
      </c>
      <c r="L278" s="38">
        <f t="shared" si="39"/>
        <v>168100</v>
      </c>
      <c r="M278" s="38">
        <f t="shared" si="40"/>
        <v>1216250</v>
      </c>
      <c r="N278" s="38">
        <f>VLOOKUP(C278,X$5:AB841,4,FALSE)</f>
        <v>30000</v>
      </c>
      <c r="O278" s="38">
        <f t="shared" si="41"/>
        <v>138100</v>
      </c>
      <c r="P278" s="38">
        <f t="shared" si="42"/>
        <v>6096812</v>
      </c>
      <c r="R278" s="69" t="s">
        <v>1697</v>
      </c>
      <c r="S278" s="181" t="s">
        <v>2002</v>
      </c>
      <c r="T278" s="60"/>
      <c r="U278" s="62">
        <v>9940</v>
      </c>
      <c r="V278" s="62">
        <v>306792</v>
      </c>
      <c r="X278" s="69" t="s">
        <v>1703</v>
      </c>
      <c r="Y278" s="181" t="s">
        <v>2004</v>
      </c>
      <c r="Z278" s="60"/>
      <c r="AA278" s="62">
        <v>41450</v>
      </c>
      <c r="AB278" s="62">
        <v>6000</v>
      </c>
    </row>
    <row r="279" spans="1:28" ht="15">
      <c r="A279" s="77">
        <v>275</v>
      </c>
      <c r="B279" s="78" t="s">
        <v>1693</v>
      </c>
      <c r="C279" s="77" t="s">
        <v>1694</v>
      </c>
      <c r="D279" s="77" t="s">
        <v>1645</v>
      </c>
      <c r="E279" s="79" t="s">
        <v>1695</v>
      </c>
      <c r="F279" s="87">
        <f t="shared" si="36"/>
        <v>1218000</v>
      </c>
      <c r="G279" s="38">
        <f t="shared" si="37"/>
        <v>5188437</v>
      </c>
      <c r="H279" s="38">
        <f t="shared" si="38"/>
        <v>6406437</v>
      </c>
      <c r="I279" s="38">
        <v>1014580</v>
      </c>
      <c r="J279" s="38">
        <v>4173857</v>
      </c>
      <c r="K279" s="38">
        <f t="shared" si="43"/>
        <v>304678</v>
      </c>
      <c r="L279" s="38">
        <f t="shared" si="39"/>
        <v>523466</v>
      </c>
      <c r="M279" s="38">
        <f t="shared" si="40"/>
        <v>828144</v>
      </c>
      <c r="N279" s="38">
        <f>VLOOKUP(C279,X$5:AB842,4,FALSE)</f>
        <v>0</v>
      </c>
      <c r="O279" s="38">
        <f t="shared" si="41"/>
        <v>523466</v>
      </c>
      <c r="P279" s="38">
        <f t="shared" si="42"/>
        <v>7234581</v>
      </c>
      <c r="R279" s="69" t="s">
        <v>1700</v>
      </c>
      <c r="S279" s="181" t="s">
        <v>2003</v>
      </c>
      <c r="T279" s="62">
        <v>282100</v>
      </c>
      <c r="U279" s="62">
        <v>1047866</v>
      </c>
      <c r="V279" s="62">
        <v>2700584</v>
      </c>
      <c r="X279" s="69" t="s">
        <v>1706</v>
      </c>
      <c r="Y279" s="181" t="s">
        <v>2005</v>
      </c>
      <c r="Z279" s="62">
        <v>4188256</v>
      </c>
      <c r="AA279" s="62">
        <v>700000</v>
      </c>
      <c r="AB279" s="62">
        <v>19230066</v>
      </c>
    </row>
    <row r="280" spans="1:28" ht="15">
      <c r="A280" s="77">
        <v>276</v>
      </c>
      <c r="B280" s="78" t="s">
        <v>1696</v>
      </c>
      <c r="C280" s="77" t="s">
        <v>1697</v>
      </c>
      <c r="D280" s="77" t="s">
        <v>1645</v>
      </c>
      <c r="E280" s="79" t="s">
        <v>1698</v>
      </c>
      <c r="F280" s="87">
        <f t="shared" si="36"/>
        <v>0</v>
      </c>
      <c r="G280" s="38">
        <f t="shared" si="37"/>
        <v>316732</v>
      </c>
      <c r="H280" s="38">
        <f t="shared" si="38"/>
        <v>316732</v>
      </c>
      <c r="I280" s="38">
        <v>9940</v>
      </c>
      <c r="J280" s="38">
        <v>306792</v>
      </c>
      <c r="K280" s="38">
        <f t="shared" si="43"/>
        <v>32597</v>
      </c>
      <c r="L280" s="38">
        <f t="shared" si="39"/>
        <v>331621</v>
      </c>
      <c r="M280" s="38">
        <f t="shared" si="40"/>
        <v>364218</v>
      </c>
      <c r="N280" s="38">
        <f>VLOOKUP(C280,X$5:AB843,4,FALSE)</f>
        <v>0</v>
      </c>
      <c r="O280" s="38">
        <f t="shared" si="41"/>
        <v>331621</v>
      </c>
      <c r="P280" s="38">
        <f t="shared" si="42"/>
        <v>680950</v>
      </c>
      <c r="R280" s="69" t="s">
        <v>1703</v>
      </c>
      <c r="S280" s="181" t="s">
        <v>2004</v>
      </c>
      <c r="T280" s="60"/>
      <c r="U280" s="62">
        <v>16725</v>
      </c>
      <c r="V280" s="62">
        <v>309298</v>
      </c>
      <c r="X280" s="69" t="s">
        <v>1709</v>
      </c>
      <c r="Y280" s="181" t="s">
        <v>2006</v>
      </c>
      <c r="Z280" s="62">
        <v>1788075</v>
      </c>
      <c r="AA280" s="62">
        <v>264800</v>
      </c>
      <c r="AB280" s="62">
        <v>8645071</v>
      </c>
    </row>
    <row r="281" spans="1:28" ht="15">
      <c r="A281" s="77">
        <v>277</v>
      </c>
      <c r="B281" s="78" t="s">
        <v>1699</v>
      </c>
      <c r="C281" s="77" t="s">
        <v>1700</v>
      </c>
      <c r="D281" s="77" t="s">
        <v>1645</v>
      </c>
      <c r="E281" s="79" t="s">
        <v>1701</v>
      </c>
      <c r="F281" s="87">
        <f t="shared" si="36"/>
        <v>282100</v>
      </c>
      <c r="G281" s="38">
        <f t="shared" si="37"/>
        <v>3748450</v>
      </c>
      <c r="H281" s="38">
        <f t="shared" si="38"/>
        <v>4030550</v>
      </c>
      <c r="I281" s="38">
        <v>1047866</v>
      </c>
      <c r="J281" s="38">
        <v>2700584</v>
      </c>
      <c r="K281" s="38">
        <f t="shared" si="43"/>
        <v>322670</v>
      </c>
      <c r="L281" s="38">
        <f t="shared" si="39"/>
        <v>1897958</v>
      </c>
      <c r="M281" s="38">
        <f t="shared" si="40"/>
        <v>2220628</v>
      </c>
      <c r="N281" s="38">
        <f>VLOOKUP(C281,X$5:AB844,4,FALSE)</f>
        <v>0</v>
      </c>
      <c r="O281" s="38">
        <f t="shared" si="41"/>
        <v>1897958</v>
      </c>
      <c r="P281" s="38">
        <f t="shared" si="42"/>
        <v>6251178</v>
      </c>
      <c r="R281" s="69" t="s">
        <v>1706</v>
      </c>
      <c r="S281" s="181" t="s">
        <v>2005</v>
      </c>
      <c r="T281" s="62">
        <v>32552258</v>
      </c>
      <c r="U281" s="62">
        <v>2310213</v>
      </c>
      <c r="V281" s="62">
        <v>15321169</v>
      </c>
      <c r="X281" s="69" t="s">
        <v>1712</v>
      </c>
      <c r="Y281" s="181" t="s">
        <v>2007</v>
      </c>
      <c r="Z281" s="60"/>
      <c r="AA281" s="60"/>
      <c r="AB281" s="62">
        <v>137051</v>
      </c>
    </row>
    <row r="282" spans="1:28" ht="15">
      <c r="A282" s="77">
        <v>278</v>
      </c>
      <c r="B282" s="78" t="s">
        <v>1702</v>
      </c>
      <c r="C282" s="77" t="s">
        <v>1703</v>
      </c>
      <c r="D282" s="77" t="s">
        <v>1645</v>
      </c>
      <c r="E282" s="79" t="s">
        <v>1704</v>
      </c>
      <c r="F282" s="87">
        <f t="shared" si="36"/>
        <v>0</v>
      </c>
      <c r="G282" s="38">
        <f t="shared" si="37"/>
        <v>326023</v>
      </c>
      <c r="H282" s="38">
        <f t="shared" si="38"/>
        <v>326023</v>
      </c>
      <c r="I282" s="38">
        <v>16725</v>
      </c>
      <c r="J282" s="38">
        <v>309298</v>
      </c>
      <c r="K282" s="38">
        <f t="shared" si="43"/>
        <v>0</v>
      </c>
      <c r="L282" s="38">
        <f t="shared" si="39"/>
        <v>47450</v>
      </c>
      <c r="M282" s="38">
        <f t="shared" si="40"/>
        <v>47450</v>
      </c>
      <c r="N282" s="38">
        <f>VLOOKUP(C282,X$5:AB845,4,FALSE)</f>
        <v>41450</v>
      </c>
      <c r="O282" s="38">
        <f t="shared" si="41"/>
        <v>6000</v>
      </c>
      <c r="P282" s="38">
        <f t="shared" si="42"/>
        <v>373473</v>
      </c>
      <c r="R282" s="69" t="s">
        <v>1709</v>
      </c>
      <c r="S282" s="181" t="s">
        <v>2006</v>
      </c>
      <c r="T282" s="62">
        <v>18311667</v>
      </c>
      <c r="U282" s="62">
        <v>1622940</v>
      </c>
      <c r="V282" s="62">
        <v>10185496</v>
      </c>
      <c r="X282" s="69" t="s">
        <v>1715</v>
      </c>
      <c r="Y282" s="181" t="s">
        <v>2008</v>
      </c>
      <c r="Z282" s="62">
        <v>762145</v>
      </c>
      <c r="AA282" s="60"/>
      <c r="AB282" s="62">
        <v>1464455</v>
      </c>
    </row>
    <row r="283" spans="1:28" ht="15">
      <c r="A283" s="77">
        <v>279</v>
      </c>
      <c r="B283" s="78" t="s">
        <v>1705</v>
      </c>
      <c r="C283" s="77" t="s">
        <v>1706</v>
      </c>
      <c r="D283" s="77" t="s">
        <v>1645</v>
      </c>
      <c r="E283" s="79" t="s">
        <v>1707</v>
      </c>
      <c r="F283" s="87">
        <f t="shared" si="36"/>
        <v>32552258</v>
      </c>
      <c r="G283" s="38">
        <f t="shared" si="37"/>
        <v>17631382</v>
      </c>
      <c r="H283" s="38">
        <f t="shared" si="38"/>
        <v>50183640</v>
      </c>
      <c r="I283" s="38">
        <v>2310213</v>
      </c>
      <c r="J283" s="38">
        <v>15321169</v>
      </c>
      <c r="K283" s="38">
        <f t="shared" si="43"/>
        <v>4188256</v>
      </c>
      <c r="L283" s="38">
        <f t="shared" si="39"/>
        <v>19930066</v>
      </c>
      <c r="M283" s="38">
        <f t="shared" si="40"/>
        <v>24118322</v>
      </c>
      <c r="N283" s="38">
        <f>VLOOKUP(C283,X$5:AB846,4,FALSE)</f>
        <v>700000</v>
      </c>
      <c r="O283" s="38">
        <f t="shared" si="41"/>
        <v>19230066</v>
      </c>
      <c r="P283" s="38">
        <f t="shared" si="42"/>
        <v>74301962</v>
      </c>
      <c r="R283" s="69" t="s">
        <v>1712</v>
      </c>
      <c r="S283" s="181" t="s">
        <v>2007</v>
      </c>
      <c r="T283" s="62">
        <v>618740</v>
      </c>
      <c r="U283" s="62">
        <v>176301</v>
      </c>
      <c r="V283" s="62">
        <v>184313</v>
      </c>
      <c r="X283" s="69" t="s">
        <v>1718</v>
      </c>
      <c r="Y283" s="181" t="s">
        <v>2009</v>
      </c>
      <c r="Z283" s="62">
        <v>218925</v>
      </c>
      <c r="AA283" s="62">
        <v>141750</v>
      </c>
      <c r="AB283" s="62">
        <v>3555306</v>
      </c>
    </row>
    <row r="284" spans="1:28" ht="15">
      <c r="A284" s="77">
        <v>280</v>
      </c>
      <c r="B284" s="78" t="s">
        <v>1708</v>
      </c>
      <c r="C284" s="77" t="s">
        <v>1709</v>
      </c>
      <c r="D284" s="77" t="s">
        <v>1645</v>
      </c>
      <c r="E284" s="79" t="s">
        <v>1710</v>
      </c>
      <c r="F284" s="87">
        <f t="shared" si="36"/>
        <v>18311667</v>
      </c>
      <c r="G284" s="38">
        <f t="shared" si="37"/>
        <v>11808436</v>
      </c>
      <c r="H284" s="38">
        <f t="shared" si="38"/>
        <v>30120103</v>
      </c>
      <c r="I284" s="38">
        <v>1622940</v>
      </c>
      <c r="J284" s="38">
        <v>10185496</v>
      </c>
      <c r="K284" s="38">
        <f t="shared" si="43"/>
        <v>1788075</v>
      </c>
      <c r="L284" s="38">
        <f t="shared" si="39"/>
        <v>8909871</v>
      </c>
      <c r="M284" s="38">
        <f t="shared" si="40"/>
        <v>10697946</v>
      </c>
      <c r="N284" s="38">
        <f>VLOOKUP(C284,X$5:AB847,4,FALSE)</f>
        <v>264800</v>
      </c>
      <c r="O284" s="38">
        <f t="shared" si="41"/>
        <v>8645071</v>
      </c>
      <c r="P284" s="38">
        <f t="shared" si="42"/>
        <v>40818049</v>
      </c>
      <c r="R284" s="69" t="s">
        <v>1715</v>
      </c>
      <c r="S284" s="181" t="s">
        <v>2008</v>
      </c>
      <c r="T284" s="62">
        <v>991241</v>
      </c>
      <c r="U284" s="62">
        <v>1683343</v>
      </c>
      <c r="V284" s="62">
        <v>4688261</v>
      </c>
      <c r="X284" s="69" t="s">
        <v>1721</v>
      </c>
      <c r="Y284" s="181" t="s">
        <v>2010</v>
      </c>
      <c r="Z284" s="62">
        <v>177597</v>
      </c>
      <c r="AA284" s="60"/>
      <c r="AB284" s="62">
        <v>381010</v>
      </c>
    </row>
    <row r="285" spans="1:28" ht="15">
      <c r="A285" s="77">
        <v>281</v>
      </c>
      <c r="B285" s="78" t="s">
        <v>1711</v>
      </c>
      <c r="C285" s="77" t="s">
        <v>1712</v>
      </c>
      <c r="D285" s="77" t="s">
        <v>1645</v>
      </c>
      <c r="E285" s="79" t="s">
        <v>1713</v>
      </c>
      <c r="F285" s="87">
        <f t="shared" si="36"/>
        <v>618740</v>
      </c>
      <c r="G285" s="38">
        <f t="shared" si="37"/>
        <v>360614</v>
      </c>
      <c r="H285" s="38">
        <f t="shared" si="38"/>
        <v>979354</v>
      </c>
      <c r="I285" s="38">
        <v>176301</v>
      </c>
      <c r="J285" s="38">
        <v>184313</v>
      </c>
      <c r="K285" s="38">
        <f t="shared" si="43"/>
        <v>0</v>
      </c>
      <c r="L285" s="38">
        <f t="shared" si="39"/>
        <v>137051</v>
      </c>
      <c r="M285" s="38">
        <f t="shared" si="40"/>
        <v>137051</v>
      </c>
      <c r="N285" s="38">
        <f>VLOOKUP(C285,X$5:AB848,4,FALSE)</f>
        <v>0</v>
      </c>
      <c r="O285" s="38">
        <f t="shared" si="41"/>
        <v>137051</v>
      </c>
      <c r="P285" s="38">
        <f t="shared" si="42"/>
        <v>1116405</v>
      </c>
      <c r="R285" s="69" t="s">
        <v>1718</v>
      </c>
      <c r="S285" s="181" t="s">
        <v>2009</v>
      </c>
      <c r="T285" s="62">
        <v>429453</v>
      </c>
      <c r="U285" s="62">
        <v>428243</v>
      </c>
      <c r="V285" s="62">
        <v>2093591</v>
      </c>
      <c r="X285" s="69" t="s">
        <v>1</v>
      </c>
      <c r="Y285" s="181" t="s">
        <v>2011</v>
      </c>
      <c r="Z285" s="62">
        <v>25935911</v>
      </c>
      <c r="AA285" s="62">
        <v>25600</v>
      </c>
      <c r="AB285" s="62">
        <v>9476578</v>
      </c>
    </row>
    <row r="286" spans="1:28" ht="15">
      <c r="A286" s="77">
        <v>282</v>
      </c>
      <c r="B286" s="78" t="s">
        <v>1714</v>
      </c>
      <c r="C286" s="77" t="s">
        <v>1715</v>
      </c>
      <c r="D286" s="77" t="s">
        <v>1645</v>
      </c>
      <c r="E286" s="79" t="s">
        <v>1716</v>
      </c>
      <c r="F286" s="87">
        <f t="shared" si="36"/>
        <v>991241</v>
      </c>
      <c r="G286" s="38">
        <f t="shared" si="37"/>
        <v>6371604</v>
      </c>
      <c r="H286" s="38">
        <f t="shared" si="38"/>
        <v>7362845</v>
      </c>
      <c r="I286" s="38">
        <v>1683343</v>
      </c>
      <c r="J286" s="38">
        <v>4688261</v>
      </c>
      <c r="K286" s="38">
        <f t="shared" si="43"/>
        <v>762145</v>
      </c>
      <c r="L286" s="38">
        <f t="shared" si="39"/>
        <v>1464455</v>
      </c>
      <c r="M286" s="38">
        <f t="shared" si="40"/>
        <v>2226600</v>
      </c>
      <c r="N286" s="38">
        <f>VLOOKUP(C286,X$5:AB849,4,FALSE)</f>
        <v>0</v>
      </c>
      <c r="O286" s="38">
        <f t="shared" si="41"/>
        <v>1464455</v>
      </c>
      <c r="P286" s="38">
        <f t="shared" si="42"/>
        <v>9589445</v>
      </c>
      <c r="R286" s="69" t="s">
        <v>1721</v>
      </c>
      <c r="S286" s="181" t="s">
        <v>2010</v>
      </c>
      <c r="T286" s="62">
        <v>126001</v>
      </c>
      <c r="U286" s="60"/>
      <c r="V286" s="62">
        <v>1658188</v>
      </c>
      <c r="X286" s="69" t="s">
        <v>10</v>
      </c>
      <c r="Y286" s="181" t="s">
        <v>2012</v>
      </c>
      <c r="Z286" s="62">
        <v>27360413</v>
      </c>
      <c r="AA286" s="60"/>
      <c r="AB286" s="62">
        <v>59957070</v>
      </c>
    </row>
    <row r="287" spans="1:28" ht="15">
      <c r="A287" s="77">
        <v>283</v>
      </c>
      <c r="B287" s="78" t="s">
        <v>1717</v>
      </c>
      <c r="C287" s="77" t="s">
        <v>1718</v>
      </c>
      <c r="D287" s="77" t="s">
        <v>1645</v>
      </c>
      <c r="E287" s="79" t="s">
        <v>1719</v>
      </c>
      <c r="F287" s="87">
        <f t="shared" si="36"/>
        <v>429453</v>
      </c>
      <c r="G287" s="38">
        <f t="shared" si="37"/>
        <v>2521834</v>
      </c>
      <c r="H287" s="38">
        <f t="shared" si="38"/>
        <v>2951287</v>
      </c>
      <c r="I287" s="38">
        <v>428243</v>
      </c>
      <c r="J287" s="38">
        <v>2093591</v>
      </c>
      <c r="K287" s="38">
        <f t="shared" si="43"/>
        <v>218925</v>
      </c>
      <c r="L287" s="38">
        <f t="shared" si="39"/>
        <v>3697056</v>
      </c>
      <c r="M287" s="38">
        <f t="shared" si="40"/>
        <v>3915981</v>
      </c>
      <c r="N287" s="38">
        <f>VLOOKUP(C287,X$5:AB850,4,FALSE)</f>
        <v>141750</v>
      </c>
      <c r="O287" s="38">
        <f t="shared" si="41"/>
        <v>3555306</v>
      </c>
      <c r="P287" s="38">
        <f t="shared" si="42"/>
        <v>6867268</v>
      </c>
      <c r="R287" s="69" t="s">
        <v>1</v>
      </c>
      <c r="S287" s="181" t="s">
        <v>2011</v>
      </c>
      <c r="T287" s="62">
        <v>625910</v>
      </c>
      <c r="U287" s="62">
        <v>355371</v>
      </c>
      <c r="V287" s="62">
        <v>10088176</v>
      </c>
      <c r="X287" s="69" t="s">
        <v>13</v>
      </c>
      <c r="Y287" s="181" t="s">
        <v>1745</v>
      </c>
      <c r="Z287" s="62">
        <v>64746328</v>
      </c>
      <c r="AA287" s="62">
        <v>682388</v>
      </c>
      <c r="AB287" s="62">
        <v>46828150</v>
      </c>
    </row>
    <row r="288" spans="1:28" ht="15">
      <c r="A288" s="77">
        <v>284</v>
      </c>
      <c r="B288" s="78" t="s">
        <v>1720</v>
      </c>
      <c r="C288" s="77" t="s">
        <v>1721</v>
      </c>
      <c r="D288" s="77" t="s">
        <v>1645</v>
      </c>
      <c r="E288" s="79" t="s">
        <v>1722</v>
      </c>
      <c r="F288" s="87">
        <f t="shared" si="36"/>
        <v>126001</v>
      </c>
      <c r="G288" s="38">
        <f t="shared" si="37"/>
        <v>1658188</v>
      </c>
      <c r="H288" s="38">
        <f t="shared" si="38"/>
        <v>1784189</v>
      </c>
      <c r="I288" s="38">
        <v>0</v>
      </c>
      <c r="J288" s="38">
        <v>1658188</v>
      </c>
      <c r="K288" s="38">
        <f t="shared" si="43"/>
        <v>177597</v>
      </c>
      <c r="L288" s="38">
        <f t="shared" si="39"/>
        <v>381010</v>
      </c>
      <c r="M288" s="38">
        <f t="shared" si="40"/>
        <v>558607</v>
      </c>
      <c r="N288" s="38">
        <f>VLOOKUP(C288,X$5:AB851,4,FALSE)</f>
        <v>0</v>
      </c>
      <c r="O288" s="38">
        <f t="shared" si="41"/>
        <v>381010</v>
      </c>
      <c r="P288" s="38">
        <f t="shared" si="42"/>
        <v>2342796</v>
      </c>
      <c r="R288" s="69" t="s">
        <v>10</v>
      </c>
      <c r="S288" s="181" t="s">
        <v>2012</v>
      </c>
      <c r="T288" s="62">
        <v>13942980</v>
      </c>
      <c r="U288" s="62">
        <v>490973</v>
      </c>
      <c r="V288" s="62">
        <v>13548657</v>
      </c>
      <c r="X288" s="69" t="s">
        <v>15</v>
      </c>
      <c r="Y288" s="181" t="s">
        <v>2013</v>
      </c>
      <c r="Z288" s="60"/>
      <c r="AA288" s="62">
        <v>7637600</v>
      </c>
      <c r="AB288" s="62">
        <v>1125300</v>
      </c>
    </row>
    <row r="289" spans="1:28" ht="15">
      <c r="A289" s="77">
        <v>285</v>
      </c>
      <c r="B289" s="78" t="s">
        <v>0</v>
      </c>
      <c r="C289" s="77" t="s">
        <v>1</v>
      </c>
      <c r="D289" s="77" t="s">
        <v>1723</v>
      </c>
      <c r="E289" s="79" t="s">
        <v>2</v>
      </c>
      <c r="F289" s="87">
        <f t="shared" si="36"/>
        <v>625910</v>
      </c>
      <c r="G289" s="38">
        <f t="shared" si="37"/>
        <v>10443547</v>
      </c>
      <c r="H289" s="38">
        <f t="shared" si="38"/>
        <v>11069457</v>
      </c>
      <c r="I289" s="38">
        <v>355371</v>
      </c>
      <c r="J289" s="38">
        <v>10088176</v>
      </c>
      <c r="K289" s="38">
        <f t="shared" si="43"/>
        <v>25935911</v>
      </c>
      <c r="L289" s="38">
        <f t="shared" si="39"/>
        <v>9502178</v>
      </c>
      <c r="M289" s="38">
        <f t="shared" si="40"/>
        <v>35438089</v>
      </c>
      <c r="N289" s="38">
        <f>VLOOKUP(C289,X$5:AB852,4,FALSE)</f>
        <v>25600</v>
      </c>
      <c r="O289" s="38">
        <f t="shared" si="41"/>
        <v>9476578</v>
      </c>
      <c r="P289" s="38">
        <f t="shared" si="42"/>
        <v>46507546</v>
      </c>
      <c r="R289" s="69" t="s">
        <v>13</v>
      </c>
      <c r="S289" s="181" t="s">
        <v>1745</v>
      </c>
      <c r="T289" s="62">
        <v>10564901</v>
      </c>
      <c r="U289" s="62">
        <v>2312600</v>
      </c>
      <c r="V289" s="62">
        <v>37007655</v>
      </c>
      <c r="X289" s="69" t="s">
        <v>18</v>
      </c>
      <c r="Y289" s="181" t="s">
        <v>2014</v>
      </c>
      <c r="Z289" s="62">
        <v>510</v>
      </c>
      <c r="AA289" s="60"/>
      <c r="AB289" s="62">
        <v>102345</v>
      </c>
    </row>
    <row r="290" spans="1:28" ht="15">
      <c r="A290" s="77">
        <v>286</v>
      </c>
      <c r="B290" s="78" t="s">
        <v>9</v>
      </c>
      <c r="C290" s="77" t="s">
        <v>10</v>
      </c>
      <c r="D290" s="77" t="s">
        <v>1723</v>
      </c>
      <c r="E290" s="79" t="s">
        <v>11</v>
      </c>
      <c r="F290" s="87">
        <f t="shared" si="36"/>
        <v>13942980</v>
      </c>
      <c r="G290" s="38">
        <f t="shared" si="37"/>
        <v>14039630</v>
      </c>
      <c r="H290" s="38">
        <f t="shared" si="38"/>
        <v>27982610</v>
      </c>
      <c r="I290" s="38">
        <v>490973</v>
      </c>
      <c r="J290" s="38">
        <v>13548657</v>
      </c>
      <c r="K290" s="38">
        <f t="shared" si="43"/>
        <v>27360413</v>
      </c>
      <c r="L290" s="38">
        <f t="shared" si="39"/>
        <v>59957070</v>
      </c>
      <c r="M290" s="38">
        <f t="shared" si="40"/>
        <v>87317483</v>
      </c>
      <c r="N290" s="38">
        <f>VLOOKUP(C290,X$5:AB853,4,FALSE)</f>
        <v>0</v>
      </c>
      <c r="O290" s="38">
        <f t="shared" si="41"/>
        <v>59957070</v>
      </c>
      <c r="P290" s="38">
        <f t="shared" si="42"/>
        <v>115300093</v>
      </c>
      <c r="R290" s="69" t="s">
        <v>15</v>
      </c>
      <c r="S290" s="181" t="s">
        <v>2013</v>
      </c>
      <c r="T290" s="62">
        <v>335000</v>
      </c>
      <c r="U290" s="62">
        <v>122125</v>
      </c>
      <c r="V290" s="62">
        <v>1299724</v>
      </c>
      <c r="X290" s="69" t="s">
        <v>21</v>
      </c>
      <c r="Y290" s="181" t="s">
        <v>1922</v>
      </c>
      <c r="Z290" s="62">
        <v>937822</v>
      </c>
      <c r="AA290" s="60"/>
      <c r="AB290" s="62">
        <v>12894091</v>
      </c>
    </row>
    <row r="291" spans="1:28" ht="15">
      <c r="A291" s="77">
        <v>287</v>
      </c>
      <c r="B291" s="78" t="s">
        <v>12</v>
      </c>
      <c r="C291" s="77" t="s">
        <v>13</v>
      </c>
      <c r="D291" s="77" t="s">
        <v>1723</v>
      </c>
      <c r="E291" s="79" t="s">
        <v>903</v>
      </c>
      <c r="F291" s="87">
        <f t="shared" si="36"/>
        <v>10564901</v>
      </c>
      <c r="G291" s="38">
        <f t="shared" si="37"/>
        <v>39320255</v>
      </c>
      <c r="H291" s="38">
        <f t="shared" si="38"/>
        <v>49885156</v>
      </c>
      <c r="I291" s="38">
        <v>2312600</v>
      </c>
      <c r="J291" s="38">
        <v>37007655</v>
      </c>
      <c r="K291" s="38">
        <f t="shared" si="43"/>
        <v>64746328</v>
      </c>
      <c r="L291" s="38">
        <f t="shared" si="39"/>
        <v>47510538</v>
      </c>
      <c r="M291" s="38">
        <f t="shared" si="40"/>
        <v>112256866</v>
      </c>
      <c r="N291" s="38">
        <f>VLOOKUP(C291,X$5:AB854,4,FALSE)</f>
        <v>682388</v>
      </c>
      <c r="O291" s="38">
        <f t="shared" si="41"/>
        <v>46828150</v>
      </c>
      <c r="P291" s="38">
        <f t="shared" si="42"/>
        <v>162142022</v>
      </c>
      <c r="R291" s="69" t="s">
        <v>18</v>
      </c>
      <c r="S291" s="181" t="s">
        <v>2014</v>
      </c>
      <c r="T291" s="62">
        <v>15400</v>
      </c>
      <c r="U291" s="62">
        <v>86625</v>
      </c>
      <c r="V291" s="62">
        <v>1368915</v>
      </c>
      <c r="X291" s="69" t="s">
        <v>23</v>
      </c>
      <c r="Y291" s="181" t="s">
        <v>1923</v>
      </c>
      <c r="Z291" s="62">
        <v>23758103</v>
      </c>
      <c r="AA291" s="62">
        <v>4721815</v>
      </c>
      <c r="AB291" s="62">
        <v>46864303</v>
      </c>
    </row>
    <row r="292" spans="1:28" ht="15">
      <c r="A292" s="77">
        <v>288</v>
      </c>
      <c r="B292" s="78" t="s">
        <v>14</v>
      </c>
      <c r="C292" s="77" t="s">
        <v>15</v>
      </c>
      <c r="D292" s="77" t="s">
        <v>1723</v>
      </c>
      <c r="E292" s="79" t="s">
        <v>16</v>
      </c>
      <c r="F292" s="87">
        <f t="shared" si="36"/>
        <v>335000</v>
      </c>
      <c r="G292" s="38">
        <f t="shared" si="37"/>
        <v>1421849</v>
      </c>
      <c r="H292" s="38">
        <f t="shared" si="38"/>
        <v>1756849</v>
      </c>
      <c r="I292" s="38">
        <v>122125</v>
      </c>
      <c r="J292" s="38">
        <v>1299724</v>
      </c>
      <c r="K292" s="38">
        <f t="shared" si="43"/>
        <v>0</v>
      </c>
      <c r="L292" s="38">
        <f t="shared" si="39"/>
        <v>8762900</v>
      </c>
      <c r="M292" s="38">
        <f t="shared" si="40"/>
        <v>8762900</v>
      </c>
      <c r="N292" s="38">
        <f>VLOOKUP(C292,X$5:AB855,4,FALSE)</f>
        <v>7637600</v>
      </c>
      <c r="O292" s="38">
        <f t="shared" si="41"/>
        <v>1125300</v>
      </c>
      <c r="P292" s="38">
        <f t="shared" si="42"/>
        <v>10519749</v>
      </c>
      <c r="R292" s="69" t="s">
        <v>21</v>
      </c>
      <c r="S292" s="181" t="s">
        <v>1922</v>
      </c>
      <c r="T292" s="62">
        <v>6164456</v>
      </c>
      <c r="U292" s="62">
        <v>5336964</v>
      </c>
      <c r="V292" s="62">
        <v>11028184</v>
      </c>
      <c r="X292" s="69" t="s">
        <v>25</v>
      </c>
      <c r="Y292" s="181" t="s">
        <v>2015</v>
      </c>
      <c r="Z292" s="62">
        <v>33500</v>
      </c>
      <c r="AA292" s="62">
        <v>2757600</v>
      </c>
      <c r="AB292" s="62">
        <v>1034114</v>
      </c>
    </row>
    <row r="293" spans="1:28" ht="15">
      <c r="A293" s="77">
        <v>289</v>
      </c>
      <c r="B293" s="78" t="s">
        <v>17</v>
      </c>
      <c r="C293" s="77" t="s">
        <v>18</v>
      </c>
      <c r="D293" s="77" t="s">
        <v>1723</v>
      </c>
      <c r="E293" s="79" t="s">
        <v>19</v>
      </c>
      <c r="F293" s="87">
        <f t="shared" si="36"/>
        <v>15400</v>
      </c>
      <c r="G293" s="38">
        <f t="shared" si="37"/>
        <v>1455540</v>
      </c>
      <c r="H293" s="38">
        <f t="shared" si="38"/>
        <v>1470940</v>
      </c>
      <c r="I293" s="38">
        <v>86625</v>
      </c>
      <c r="J293" s="38">
        <v>1368915</v>
      </c>
      <c r="K293" s="38">
        <f t="shared" si="43"/>
        <v>510</v>
      </c>
      <c r="L293" s="38">
        <f t="shared" si="39"/>
        <v>102345</v>
      </c>
      <c r="M293" s="38">
        <f t="shared" si="40"/>
        <v>102855</v>
      </c>
      <c r="N293" s="38">
        <f>VLOOKUP(C293,X$5:AB856,4,FALSE)</f>
        <v>0</v>
      </c>
      <c r="O293" s="38">
        <f t="shared" si="41"/>
        <v>102345</v>
      </c>
      <c r="P293" s="38">
        <f t="shared" si="42"/>
        <v>1573795</v>
      </c>
      <c r="R293" s="69" t="s">
        <v>23</v>
      </c>
      <c r="S293" s="181" t="s">
        <v>1923</v>
      </c>
      <c r="T293" s="62">
        <v>1830916</v>
      </c>
      <c r="U293" s="62">
        <v>1207814</v>
      </c>
      <c r="V293" s="62">
        <v>14935261</v>
      </c>
      <c r="X293" s="69" t="s">
        <v>33</v>
      </c>
      <c r="Y293" s="181" t="s">
        <v>2016</v>
      </c>
      <c r="Z293" s="62">
        <v>315000</v>
      </c>
      <c r="AA293" s="60"/>
      <c r="AB293" s="62">
        <v>21520620</v>
      </c>
    </row>
    <row r="294" spans="1:28" ht="15">
      <c r="A294" s="77">
        <v>290</v>
      </c>
      <c r="B294" s="78" t="s">
        <v>20</v>
      </c>
      <c r="C294" s="77" t="s">
        <v>21</v>
      </c>
      <c r="D294" s="77" t="s">
        <v>1723</v>
      </c>
      <c r="E294" s="79" t="s">
        <v>1450</v>
      </c>
      <c r="F294" s="87">
        <f t="shared" si="36"/>
        <v>6164456</v>
      </c>
      <c r="G294" s="38">
        <f t="shared" si="37"/>
        <v>16365148</v>
      </c>
      <c r="H294" s="38">
        <f t="shared" si="38"/>
        <v>22529604</v>
      </c>
      <c r="I294" s="38">
        <v>5336964</v>
      </c>
      <c r="J294" s="38">
        <v>11028184</v>
      </c>
      <c r="K294" s="38">
        <f t="shared" si="43"/>
        <v>937822</v>
      </c>
      <c r="L294" s="38">
        <f t="shared" si="39"/>
        <v>12894091</v>
      </c>
      <c r="M294" s="38">
        <f t="shared" si="40"/>
        <v>13831913</v>
      </c>
      <c r="N294" s="38">
        <f>VLOOKUP(C294,X$5:AB857,4,FALSE)</f>
        <v>0</v>
      </c>
      <c r="O294" s="38">
        <f t="shared" si="41"/>
        <v>12894091</v>
      </c>
      <c r="P294" s="38">
        <f t="shared" si="42"/>
        <v>36361517</v>
      </c>
      <c r="R294" s="69" t="s">
        <v>25</v>
      </c>
      <c r="S294" s="181" t="s">
        <v>2015</v>
      </c>
      <c r="T294" s="62">
        <v>166000</v>
      </c>
      <c r="U294" s="60"/>
      <c r="V294" s="62">
        <v>628399</v>
      </c>
      <c r="X294" s="69" t="s">
        <v>36</v>
      </c>
      <c r="Y294" s="181" t="s">
        <v>2017</v>
      </c>
      <c r="Z294" s="62">
        <v>2843768</v>
      </c>
      <c r="AA294" s="60"/>
      <c r="AB294" s="62">
        <v>8716832</v>
      </c>
    </row>
    <row r="295" spans="1:28" ht="15">
      <c r="A295" s="77">
        <v>291</v>
      </c>
      <c r="B295" s="78" t="s">
        <v>22</v>
      </c>
      <c r="C295" s="77" t="s">
        <v>23</v>
      </c>
      <c r="D295" s="77" t="s">
        <v>1723</v>
      </c>
      <c r="E295" s="79" t="s">
        <v>1453</v>
      </c>
      <c r="F295" s="87">
        <f t="shared" si="36"/>
        <v>1830916</v>
      </c>
      <c r="G295" s="38">
        <f t="shared" si="37"/>
        <v>16143075</v>
      </c>
      <c r="H295" s="38">
        <f t="shared" si="38"/>
        <v>17973991</v>
      </c>
      <c r="I295" s="38">
        <v>1207814</v>
      </c>
      <c r="J295" s="38">
        <v>14935261</v>
      </c>
      <c r="K295" s="38">
        <f t="shared" si="43"/>
        <v>23758103</v>
      </c>
      <c r="L295" s="38">
        <f t="shared" si="39"/>
        <v>51586118</v>
      </c>
      <c r="M295" s="38">
        <f t="shared" si="40"/>
        <v>75344221</v>
      </c>
      <c r="N295" s="38">
        <f>VLOOKUP(C295,X$5:AB858,4,FALSE)</f>
        <v>4721815</v>
      </c>
      <c r="O295" s="38">
        <f t="shared" si="41"/>
        <v>46864303</v>
      </c>
      <c r="P295" s="38">
        <f t="shared" si="42"/>
        <v>93318212</v>
      </c>
      <c r="R295" s="69" t="s">
        <v>33</v>
      </c>
      <c r="S295" s="181" t="s">
        <v>2016</v>
      </c>
      <c r="T295" s="62">
        <v>1113800</v>
      </c>
      <c r="U295" s="60"/>
      <c r="V295" s="62">
        <v>23240374</v>
      </c>
      <c r="X295" s="69" t="s">
        <v>38</v>
      </c>
      <c r="Y295" s="181" t="s">
        <v>2018</v>
      </c>
      <c r="Z295" s="62">
        <v>2847788</v>
      </c>
      <c r="AA295" s="60"/>
      <c r="AB295" s="62">
        <v>41817743</v>
      </c>
    </row>
    <row r="296" spans="1:28" ht="15">
      <c r="A296" s="77">
        <v>292</v>
      </c>
      <c r="B296" s="78" t="s">
        <v>24</v>
      </c>
      <c r="C296" s="77" t="s">
        <v>25</v>
      </c>
      <c r="D296" s="77" t="s">
        <v>1723</v>
      </c>
      <c r="E296" s="79" t="s">
        <v>26</v>
      </c>
      <c r="F296" s="87">
        <f t="shared" si="36"/>
        <v>166000</v>
      </c>
      <c r="G296" s="38">
        <f t="shared" si="37"/>
        <v>628399</v>
      </c>
      <c r="H296" s="38">
        <f t="shared" si="38"/>
        <v>794399</v>
      </c>
      <c r="I296" s="38">
        <v>0</v>
      </c>
      <c r="J296" s="38">
        <v>628399</v>
      </c>
      <c r="K296" s="38">
        <f t="shared" si="43"/>
        <v>33500</v>
      </c>
      <c r="L296" s="38">
        <f t="shared" si="39"/>
        <v>3791714</v>
      </c>
      <c r="M296" s="38">
        <f t="shared" si="40"/>
        <v>3825214</v>
      </c>
      <c r="N296" s="38">
        <f>VLOOKUP(C296,X$5:AB859,4,FALSE)</f>
        <v>2757600</v>
      </c>
      <c r="O296" s="38">
        <f t="shared" si="41"/>
        <v>1034114</v>
      </c>
      <c r="P296" s="38">
        <f t="shared" si="42"/>
        <v>4619613</v>
      </c>
      <c r="R296" s="69" t="s">
        <v>36</v>
      </c>
      <c r="S296" s="181" t="s">
        <v>2017</v>
      </c>
      <c r="T296" s="62">
        <v>8888623</v>
      </c>
      <c r="U296" s="62">
        <v>1707551</v>
      </c>
      <c r="V296" s="62">
        <v>10406023</v>
      </c>
      <c r="X296" s="70" t="s">
        <v>31</v>
      </c>
      <c r="Y296" s="181" t="s">
        <v>2289</v>
      </c>
      <c r="Z296" s="62">
        <v>66592896</v>
      </c>
      <c r="AA296" s="62">
        <v>653651</v>
      </c>
      <c r="AB296" s="62">
        <v>67722793</v>
      </c>
    </row>
    <row r="297" spans="1:28" ht="15">
      <c r="A297" s="77">
        <v>293</v>
      </c>
      <c r="B297" s="78" t="s">
        <v>27</v>
      </c>
      <c r="C297" s="77" t="s">
        <v>28</v>
      </c>
      <c r="D297" s="77" t="s">
        <v>1723</v>
      </c>
      <c r="E297" s="79" t="s">
        <v>29</v>
      </c>
      <c r="F297" s="87" t="s">
        <v>2290</v>
      </c>
      <c r="G297" s="38"/>
      <c r="H297" s="38"/>
      <c r="I297" s="38"/>
      <c r="J297" s="38"/>
      <c r="K297" s="38"/>
      <c r="L297" s="38">
        <f t="shared" si="39"/>
        <v>0</v>
      </c>
      <c r="M297" s="38"/>
      <c r="N297" s="38"/>
      <c r="O297" s="38"/>
      <c r="P297" s="38">
        <f t="shared" si="42"/>
        <v>0</v>
      </c>
      <c r="R297" s="69" t="s">
        <v>38</v>
      </c>
      <c r="S297" s="181" t="s">
        <v>2018</v>
      </c>
      <c r="T297" s="62">
        <v>2030169</v>
      </c>
      <c r="U297" s="62">
        <v>703312</v>
      </c>
      <c r="V297" s="62">
        <v>11673914</v>
      </c>
      <c r="X297" s="69" t="s">
        <v>42</v>
      </c>
      <c r="Y297" s="181" t="s">
        <v>2019</v>
      </c>
      <c r="Z297" s="62">
        <v>66990973</v>
      </c>
      <c r="AA297" s="60"/>
      <c r="AB297" s="62">
        <v>11956387</v>
      </c>
    </row>
    <row r="298" spans="1:28" ht="15">
      <c r="A298" s="77">
        <v>294</v>
      </c>
      <c r="B298" s="78" t="s">
        <v>30</v>
      </c>
      <c r="C298" s="151" t="s">
        <v>31</v>
      </c>
      <c r="D298" s="77" t="s">
        <v>1723</v>
      </c>
      <c r="E298" s="79" t="s">
        <v>2320</v>
      </c>
      <c r="F298" s="87">
        <f t="shared" si="36"/>
        <v>39441580</v>
      </c>
      <c r="G298" s="38">
        <f t="shared" si="37"/>
        <v>38578437</v>
      </c>
      <c r="H298" s="38">
        <f t="shared" si="38"/>
        <v>78020017</v>
      </c>
      <c r="I298" s="38">
        <v>11756809</v>
      </c>
      <c r="J298" s="38">
        <v>26821628</v>
      </c>
      <c r="K298" s="38">
        <f aca="true" t="shared" si="44" ref="K298:K329">VLOOKUP(C298,X$5:AD$568,3,FALSE)</f>
        <v>66592896</v>
      </c>
      <c r="L298" s="38">
        <f t="shared" si="39"/>
        <v>68376444</v>
      </c>
      <c r="M298" s="38">
        <f t="shared" si="40"/>
        <v>134969340</v>
      </c>
      <c r="N298" s="38">
        <f>VLOOKUP(C298,X$5:AB861,4,FALSE)</f>
        <v>653651</v>
      </c>
      <c r="O298" s="38">
        <f aca="true" t="shared" si="45" ref="O298:O361">VLOOKUP(C298,X$5:AB$568,5,FALSE)</f>
        <v>67722793</v>
      </c>
      <c r="P298" s="38">
        <f t="shared" si="42"/>
        <v>212989357</v>
      </c>
      <c r="R298" s="70" t="s">
        <v>31</v>
      </c>
      <c r="S298" s="181" t="s">
        <v>2289</v>
      </c>
      <c r="T298" s="62">
        <v>39441580</v>
      </c>
      <c r="U298" s="62">
        <v>11756809</v>
      </c>
      <c r="V298" s="62">
        <v>26821628</v>
      </c>
      <c r="X298" s="69" t="s">
        <v>45</v>
      </c>
      <c r="Y298" s="181" t="s">
        <v>2020</v>
      </c>
      <c r="Z298" s="62">
        <v>7943201</v>
      </c>
      <c r="AA298" s="62">
        <v>3000</v>
      </c>
      <c r="AB298" s="62">
        <v>31773802</v>
      </c>
    </row>
    <row r="299" spans="1:28" ht="15">
      <c r="A299" s="77">
        <v>295</v>
      </c>
      <c r="B299" s="78" t="s">
        <v>32</v>
      </c>
      <c r="C299" s="77" t="s">
        <v>33</v>
      </c>
      <c r="D299" s="77" t="s">
        <v>1723</v>
      </c>
      <c r="E299" s="79" t="s">
        <v>34</v>
      </c>
      <c r="F299" s="87">
        <f t="shared" si="36"/>
        <v>1113800</v>
      </c>
      <c r="G299" s="38">
        <f t="shared" si="37"/>
        <v>23240374</v>
      </c>
      <c r="H299" s="38">
        <f t="shared" si="38"/>
        <v>24354174</v>
      </c>
      <c r="I299" s="38">
        <v>0</v>
      </c>
      <c r="J299" s="38">
        <v>23240374</v>
      </c>
      <c r="K299" s="38">
        <f t="shared" si="44"/>
        <v>315000</v>
      </c>
      <c r="L299" s="38">
        <f t="shared" si="39"/>
        <v>21520620</v>
      </c>
      <c r="M299" s="38">
        <f t="shared" si="40"/>
        <v>21835620</v>
      </c>
      <c r="N299" s="38">
        <f>VLOOKUP(C299,X$5:AB862,4,FALSE)</f>
        <v>0</v>
      </c>
      <c r="O299" s="38">
        <f t="shared" si="45"/>
        <v>21520620</v>
      </c>
      <c r="P299" s="38">
        <f t="shared" si="42"/>
        <v>46189794</v>
      </c>
      <c r="R299" s="69" t="s">
        <v>42</v>
      </c>
      <c r="S299" s="181" t="s">
        <v>2019</v>
      </c>
      <c r="T299" s="62">
        <v>2750150</v>
      </c>
      <c r="U299" s="62">
        <v>1049470</v>
      </c>
      <c r="V299" s="62">
        <v>6838957</v>
      </c>
      <c r="X299" s="69" t="s">
        <v>48</v>
      </c>
      <c r="Y299" s="181" t="s">
        <v>2021</v>
      </c>
      <c r="Z299" s="62">
        <v>154500</v>
      </c>
      <c r="AA299" s="60"/>
      <c r="AB299" s="62">
        <v>4535418</v>
      </c>
    </row>
    <row r="300" spans="1:28" ht="15">
      <c r="A300" s="77">
        <v>296</v>
      </c>
      <c r="B300" s="78" t="s">
        <v>35</v>
      </c>
      <c r="C300" s="77" t="s">
        <v>36</v>
      </c>
      <c r="D300" s="77" t="s">
        <v>1723</v>
      </c>
      <c r="E300" s="79" t="s">
        <v>5</v>
      </c>
      <c r="F300" s="87">
        <f t="shared" si="36"/>
        <v>8888623</v>
      </c>
      <c r="G300" s="38">
        <f t="shared" si="37"/>
        <v>12113574</v>
      </c>
      <c r="H300" s="38">
        <f t="shared" si="38"/>
        <v>21002197</v>
      </c>
      <c r="I300" s="38">
        <v>1707551</v>
      </c>
      <c r="J300" s="38">
        <v>10406023</v>
      </c>
      <c r="K300" s="38">
        <f t="shared" si="44"/>
        <v>2843768</v>
      </c>
      <c r="L300" s="38">
        <f t="shared" si="39"/>
        <v>8716832</v>
      </c>
      <c r="M300" s="38">
        <f t="shared" si="40"/>
        <v>11560600</v>
      </c>
      <c r="N300" s="38">
        <f>VLOOKUP(C300,X$5:AB863,4,FALSE)</f>
        <v>0</v>
      </c>
      <c r="O300" s="38">
        <f t="shared" si="45"/>
        <v>8716832</v>
      </c>
      <c r="P300" s="38">
        <f t="shared" si="42"/>
        <v>32562797</v>
      </c>
      <c r="R300" s="69" t="s">
        <v>45</v>
      </c>
      <c r="S300" s="181" t="s">
        <v>2020</v>
      </c>
      <c r="T300" s="62">
        <v>500</v>
      </c>
      <c r="U300" s="62">
        <v>827440</v>
      </c>
      <c r="V300" s="62">
        <v>3403941</v>
      </c>
      <c r="X300" s="69" t="s">
        <v>51</v>
      </c>
      <c r="Y300" s="181" t="s">
        <v>2022</v>
      </c>
      <c r="Z300" s="62">
        <v>1940067</v>
      </c>
      <c r="AA300" s="62">
        <v>52301</v>
      </c>
      <c r="AB300" s="62">
        <v>47416707</v>
      </c>
    </row>
    <row r="301" spans="1:28" ht="15">
      <c r="A301" s="77">
        <v>297</v>
      </c>
      <c r="B301" s="78" t="s">
        <v>37</v>
      </c>
      <c r="C301" s="77" t="s">
        <v>38</v>
      </c>
      <c r="D301" s="77" t="s">
        <v>1723</v>
      </c>
      <c r="E301" s="79" t="s">
        <v>39</v>
      </c>
      <c r="F301" s="87">
        <f t="shared" si="36"/>
        <v>2030169</v>
      </c>
      <c r="G301" s="38">
        <f t="shared" si="37"/>
        <v>12377226</v>
      </c>
      <c r="H301" s="38">
        <f t="shared" si="38"/>
        <v>14407395</v>
      </c>
      <c r="I301" s="38">
        <v>703312</v>
      </c>
      <c r="J301" s="38">
        <v>11673914</v>
      </c>
      <c r="K301" s="38">
        <f t="shared" si="44"/>
        <v>2847788</v>
      </c>
      <c r="L301" s="38">
        <f t="shared" si="39"/>
        <v>41817743</v>
      </c>
      <c r="M301" s="38">
        <f t="shared" si="40"/>
        <v>44665531</v>
      </c>
      <c r="N301" s="38">
        <f>VLOOKUP(C301,X$5:AB864,4,FALSE)</f>
        <v>0</v>
      </c>
      <c r="O301" s="38">
        <f t="shared" si="45"/>
        <v>41817743</v>
      </c>
      <c r="P301" s="38">
        <f t="shared" si="42"/>
        <v>59072926</v>
      </c>
      <c r="R301" s="69" t="s">
        <v>48</v>
      </c>
      <c r="S301" s="181" t="s">
        <v>2021</v>
      </c>
      <c r="T301" s="62">
        <v>38666842</v>
      </c>
      <c r="U301" s="60"/>
      <c r="V301" s="62">
        <v>2325032</v>
      </c>
      <c r="X301" s="69" t="s">
        <v>54</v>
      </c>
      <c r="Y301" s="181" t="s">
        <v>2023</v>
      </c>
      <c r="Z301" s="62">
        <v>16100218</v>
      </c>
      <c r="AA301" s="62">
        <v>9488502</v>
      </c>
      <c r="AB301" s="62">
        <v>60736809</v>
      </c>
    </row>
    <row r="302" spans="1:28" ht="15">
      <c r="A302" s="77">
        <v>298</v>
      </c>
      <c r="B302" s="78" t="s">
        <v>41</v>
      </c>
      <c r="C302" s="77" t="s">
        <v>42</v>
      </c>
      <c r="D302" s="77" t="s">
        <v>40</v>
      </c>
      <c r="E302" s="79" t="s">
        <v>43</v>
      </c>
      <c r="F302" s="87">
        <f t="shared" si="36"/>
        <v>2750150</v>
      </c>
      <c r="G302" s="38">
        <f t="shared" si="37"/>
        <v>7888427</v>
      </c>
      <c r="H302" s="38">
        <f t="shared" si="38"/>
        <v>10638577</v>
      </c>
      <c r="I302" s="38">
        <v>1049470</v>
      </c>
      <c r="J302" s="38">
        <v>6838957</v>
      </c>
      <c r="K302" s="38">
        <f t="shared" si="44"/>
        <v>66990973</v>
      </c>
      <c r="L302" s="38">
        <f t="shared" si="39"/>
        <v>11956387</v>
      </c>
      <c r="M302" s="38">
        <f t="shared" si="40"/>
        <v>78947360</v>
      </c>
      <c r="N302" s="38">
        <f>VLOOKUP(C302,X$5:AB865,4,FALSE)</f>
        <v>0</v>
      </c>
      <c r="O302" s="38">
        <f t="shared" si="45"/>
        <v>11956387</v>
      </c>
      <c r="P302" s="38">
        <f t="shared" si="42"/>
        <v>89585937</v>
      </c>
      <c r="R302" s="69" t="s">
        <v>51</v>
      </c>
      <c r="S302" s="181" t="s">
        <v>2022</v>
      </c>
      <c r="T302" s="62">
        <v>5445172</v>
      </c>
      <c r="U302" s="62">
        <v>4601554</v>
      </c>
      <c r="V302" s="62">
        <v>11544696</v>
      </c>
      <c r="X302" s="69" t="s">
        <v>57</v>
      </c>
      <c r="Y302" s="181" t="s">
        <v>2024</v>
      </c>
      <c r="Z302" s="62">
        <v>1</v>
      </c>
      <c r="AA302" s="60"/>
      <c r="AB302" s="62">
        <v>109378</v>
      </c>
    </row>
    <row r="303" spans="1:28" ht="15">
      <c r="A303" s="77">
        <v>299</v>
      </c>
      <c r="B303" s="78" t="s">
        <v>44</v>
      </c>
      <c r="C303" s="77" t="s">
        <v>45</v>
      </c>
      <c r="D303" s="77" t="s">
        <v>40</v>
      </c>
      <c r="E303" s="79" t="s">
        <v>46</v>
      </c>
      <c r="F303" s="87">
        <f t="shared" si="36"/>
        <v>500</v>
      </c>
      <c r="G303" s="38">
        <f t="shared" si="37"/>
        <v>4231381</v>
      </c>
      <c r="H303" s="38">
        <f t="shared" si="38"/>
        <v>4231881</v>
      </c>
      <c r="I303" s="38">
        <v>827440</v>
      </c>
      <c r="J303" s="38">
        <v>3403941</v>
      </c>
      <c r="K303" s="38">
        <f t="shared" si="44"/>
        <v>7943201</v>
      </c>
      <c r="L303" s="38">
        <f t="shared" si="39"/>
        <v>31776802</v>
      </c>
      <c r="M303" s="38">
        <f t="shared" si="40"/>
        <v>39720003</v>
      </c>
      <c r="N303" s="38">
        <f>VLOOKUP(C303,X$5:AB866,4,FALSE)</f>
        <v>3000</v>
      </c>
      <c r="O303" s="38">
        <f t="shared" si="45"/>
        <v>31773802</v>
      </c>
      <c r="P303" s="38">
        <f t="shared" si="42"/>
        <v>43951884</v>
      </c>
      <c r="R303" s="69" t="s">
        <v>54</v>
      </c>
      <c r="S303" s="181" t="s">
        <v>2023</v>
      </c>
      <c r="T303" s="62">
        <v>44003194</v>
      </c>
      <c r="U303" s="62">
        <v>10670112</v>
      </c>
      <c r="V303" s="62">
        <v>26105248</v>
      </c>
      <c r="X303" s="69" t="s">
        <v>60</v>
      </c>
      <c r="Y303" s="181" t="s">
        <v>2025</v>
      </c>
      <c r="Z303" s="60"/>
      <c r="AA303" s="60"/>
      <c r="AB303" s="62">
        <v>168231</v>
      </c>
    </row>
    <row r="304" spans="1:28" ht="15">
      <c r="A304" s="77">
        <v>300</v>
      </c>
      <c r="B304" s="78" t="s">
        <v>47</v>
      </c>
      <c r="C304" s="77" t="s">
        <v>48</v>
      </c>
      <c r="D304" s="77" t="s">
        <v>40</v>
      </c>
      <c r="E304" s="79" t="s">
        <v>49</v>
      </c>
      <c r="F304" s="87">
        <f t="shared" si="36"/>
        <v>38666842</v>
      </c>
      <c r="G304" s="38">
        <f t="shared" si="37"/>
        <v>2325032</v>
      </c>
      <c r="H304" s="38">
        <f t="shared" si="38"/>
        <v>40991874</v>
      </c>
      <c r="I304" s="38">
        <v>0</v>
      </c>
      <c r="J304" s="38">
        <v>2325032</v>
      </c>
      <c r="K304" s="38">
        <f t="shared" si="44"/>
        <v>154500</v>
      </c>
      <c r="L304" s="38">
        <f t="shared" si="39"/>
        <v>4535418</v>
      </c>
      <c r="M304" s="38">
        <f t="shared" si="40"/>
        <v>4689918</v>
      </c>
      <c r="N304" s="38">
        <f>VLOOKUP(C304,X$5:AB867,4,FALSE)</f>
        <v>0</v>
      </c>
      <c r="O304" s="38">
        <f t="shared" si="45"/>
        <v>4535418</v>
      </c>
      <c r="P304" s="38">
        <f t="shared" si="42"/>
        <v>45681792</v>
      </c>
      <c r="R304" s="69" t="s">
        <v>57</v>
      </c>
      <c r="S304" s="181" t="s">
        <v>2024</v>
      </c>
      <c r="T304" s="62">
        <v>755567</v>
      </c>
      <c r="U304" s="62">
        <v>71200</v>
      </c>
      <c r="V304" s="62">
        <v>825728</v>
      </c>
      <c r="X304" s="69" t="s">
        <v>63</v>
      </c>
      <c r="Y304" s="181" t="s">
        <v>2026</v>
      </c>
      <c r="Z304" s="62">
        <v>3121321</v>
      </c>
      <c r="AA304" s="62">
        <v>92000</v>
      </c>
      <c r="AB304" s="62">
        <v>129675</v>
      </c>
    </row>
    <row r="305" spans="1:28" ht="15">
      <c r="A305" s="77">
        <v>301</v>
      </c>
      <c r="B305" s="78" t="s">
        <v>50</v>
      </c>
      <c r="C305" s="77" t="s">
        <v>51</v>
      </c>
      <c r="D305" s="77" t="s">
        <v>40</v>
      </c>
      <c r="E305" s="79" t="s">
        <v>52</v>
      </c>
      <c r="F305" s="87">
        <f t="shared" si="36"/>
        <v>5445172</v>
      </c>
      <c r="G305" s="38">
        <f t="shared" si="37"/>
        <v>16146250</v>
      </c>
      <c r="H305" s="38">
        <f t="shared" si="38"/>
        <v>21591422</v>
      </c>
      <c r="I305" s="38">
        <v>4601554</v>
      </c>
      <c r="J305" s="38">
        <v>11544696</v>
      </c>
      <c r="K305" s="38">
        <f t="shared" si="44"/>
        <v>1940067</v>
      </c>
      <c r="L305" s="38">
        <f t="shared" si="39"/>
        <v>47469008</v>
      </c>
      <c r="M305" s="38">
        <f t="shared" si="40"/>
        <v>49409075</v>
      </c>
      <c r="N305" s="38">
        <f>VLOOKUP(C305,X$5:AB868,4,FALSE)</f>
        <v>52301</v>
      </c>
      <c r="O305" s="38">
        <f t="shared" si="45"/>
        <v>47416707</v>
      </c>
      <c r="P305" s="38">
        <f t="shared" si="42"/>
        <v>71000497</v>
      </c>
      <c r="R305" s="69" t="s">
        <v>60</v>
      </c>
      <c r="S305" s="181" t="s">
        <v>2025</v>
      </c>
      <c r="T305" s="62">
        <v>815500</v>
      </c>
      <c r="U305" s="62">
        <v>783065</v>
      </c>
      <c r="V305" s="62">
        <v>5523003</v>
      </c>
      <c r="X305" s="69" t="s">
        <v>66</v>
      </c>
      <c r="Y305" s="181" t="s">
        <v>2027</v>
      </c>
      <c r="Z305" s="62">
        <v>148004</v>
      </c>
      <c r="AA305" s="62">
        <v>182225</v>
      </c>
      <c r="AB305" s="62">
        <v>18416894</v>
      </c>
    </row>
    <row r="306" spans="1:28" ht="15">
      <c r="A306" s="77">
        <v>302</v>
      </c>
      <c r="B306" s="78" t="s">
        <v>53</v>
      </c>
      <c r="C306" s="77" t="s">
        <v>54</v>
      </c>
      <c r="D306" s="77" t="s">
        <v>40</v>
      </c>
      <c r="E306" s="79" t="s">
        <v>55</v>
      </c>
      <c r="F306" s="87">
        <f t="shared" si="36"/>
        <v>44003194</v>
      </c>
      <c r="G306" s="38">
        <f t="shared" si="37"/>
        <v>36775360</v>
      </c>
      <c r="H306" s="38">
        <f t="shared" si="38"/>
        <v>80778554</v>
      </c>
      <c r="I306" s="38">
        <v>10670112</v>
      </c>
      <c r="J306" s="38">
        <v>26105248</v>
      </c>
      <c r="K306" s="38">
        <f t="shared" si="44"/>
        <v>16100218</v>
      </c>
      <c r="L306" s="38">
        <f t="shared" si="39"/>
        <v>70225311</v>
      </c>
      <c r="M306" s="38">
        <f t="shared" si="40"/>
        <v>86325529</v>
      </c>
      <c r="N306" s="38">
        <f>VLOOKUP(C306,X$5:AB869,4,FALSE)</f>
        <v>9488502</v>
      </c>
      <c r="O306" s="38">
        <f t="shared" si="45"/>
        <v>60736809</v>
      </c>
      <c r="P306" s="38">
        <f t="shared" si="42"/>
        <v>167104083</v>
      </c>
      <c r="R306" s="69" t="s">
        <v>63</v>
      </c>
      <c r="S306" s="181" t="s">
        <v>2026</v>
      </c>
      <c r="T306" s="62">
        <v>341700</v>
      </c>
      <c r="U306" s="62">
        <v>416000</v>
      </c>
      <c r="V306" s="62">
        <v>959306</v>
      </c>
      <c r="X306" s="69" t="s">
        <v>69</v>
      </c>
      <c r="Y306" s="181" t="s">
        <v>2028</v>
      </c>
      <c r="Z306" s="62">
        <v>57509</v>
      </c>
      <c r="AA306" s="60"/>
      <c r="AB306" s="62">
        <v>4557893</v>
      </c>
    </row>
    <row r="307" spans="1:28" ht="15">
      <c r="A307" s="77">
        <v>303</v>
      </c>
      <c r="B307" s="78" t="s">
        <v>56</v>
      </c>
      <c r="C307" s="77" t="s">
        <v>57</v>
      </c>
      <c r="D307" s="77" t="s">
        <v>40</v>
      </c>
      <c r="E307" s="79" t="s">
        <v>58</v>
      </c>
      <c r="F307" s="87">
        <f t="shared" si="36"/>
        <v>755567</v>
      </c>
      <c r="G307" s="38">
        <f t="shared" si="37"/>
        <v>896928</v>
      </c>
      <c r="H307" s="38">
        <f t="shared" si="38"/>
        <v>1652495</v>
      </c>
      <c r="I307" s="38">
        <v>71200</v>
      </c>
      <c r="J307" s="38">
        <v>825728</v>
      </c>
      <c r="K307" s="38">
        <f t="shared" si="44"/>
        <v>1</v>
      </c>
      <c r="L307" s="38">
        <f t="shared" si="39"/>
        <v>109378</v>
      </c>
      <c r="M307" s="38">
        <f t="shared" si="40"/>
        <v>109379</v>
      </c>
      <c r="N307" s="38">
        <f>VLOOKUP(C307,X$5:AB870,4,FALSE)</f>
        <v>0</v>
      </c>
      <c r="O307" s="38">
        <f t="shared" si="45"/>
        <v>109378</v>
      </c>
      <c r="P307" s="38">
        <f t="shared" si="42"/>
        <v>1761874</v>
      </c>
      <c r="R307" s="69" t="s">
        <v>66</v>
      </c>
      <c r="S307" s="181" t="s">
        <v>2027</v>
      </c>
      <c r="T307" s="62">
        <v>6701448</v>
      </c>
      <c r="U307" s="62">
        <v>1337042</v>
      </c>
      <c r="V307" s="62">
        <v>26265303</v>
      </c>
      <c r="X307" s="69" t="s">
        <v>72</v>
      </c>
      <c r="Y307" s="181" t="s">
        <v>2029</v>
      </c>
      <c r="Z307" s="62">
        <v>1860226</v>
      </c>
      <c r="AA307" s="60"/>
      <c r="AB307" s="62">
        <v>10736441</v>
      </c>
    </row>
    <row r="308" spans="1:28" ht="15">
      <c r="A308" s="77">
        <v>304</v>
      </c>
      <c r="B308" s="78" t="s">
        <v>59</v>
      </c>
      <c r="C308" s="77" t="s">
        <v>60</v>
      </c>
      <c r="D308" s="77" t="s">
        <v>40</v>
      </c>
      <c r="E308" s="79" t="s">
        <v>61</v>
      </c>
      <c r="F308" s="87">
        <f t="shared" si="36"/>
        <v>815500</v>
      </c>
      <c r="G308" s="38">
        <f t="shared" si="37"/>
        <v>6306068</v>
      </c>
      <c r="H308" s="38">
        <f t="shared" si="38"/>
        <v>7121568</v>
      </c>
      <c r="I308" s="38">
        <v>783065</v>
      </c>
      <c r="J308" s="38">
        <v>5523003</v>
      </c>
      <c r="K308" s="38">
        <f t="shared" si="44"/>
        <v>0</v>
      </c>
      <c r="L308" s="38">
        <f t="shared" si="39"/>
        <v>168231</v>
      </c>
      <c r="M308" s="38">
        <f t="shared" si="40"/>
        <v>168231</v>
      </c>
      <c r="N308" s="38">
        <f>VLOOKUP(C308,X$5:AB871,4,FALSE)</f>
        <v>0</v>
      </c>
      <c r="O308" s="38">
        <f t="shared" si="45"/>
        <v>168231</v>
      </c>
      <c r="P308" s="38">
        <f t="shared" si="42"/>
        <v>7289799</v>
      </c>
      <c r="R308" s="69" t="s">
        <v>69</v>
      </c>
      <c r="S308" s="181" t="s">
        <v>2028</v>
      </c>
      <c r="T308" s="62">
        <v>2946300</v>
      </c>
      <c r="U308" s="62">
        <v>5275925</v>
      </c>
      <c r="V308" s="62">
        <v>5724179</v>
      </c>
      <c r="X308" s="69" t="s">
        <v>75</v>
      </c>
      <c r="Y308" s="181" t="s">
        <v>2030</v>
      </c>
      <c r="Z308" s="60"/>
      <c r="AA308" s="60"/>
      <c r="AB308" s="62">
        <v>766906</v>
      </c>
    </row>
    <row r="309" spans="1:28" ht="15">
      <c r="A309" s="77">
        <v>305</v>
      </c>
      <c r="B309" s="78" t="s">
        <v>62</v>
      </c>
      <c r="C309" s="77" t="s">
        <v>63</v>
      </c>
      <c r="D309" s="77" t="s">
        <v>40</v>
      </c>
      <c r="E309" s="79" t="s">
        <v>64</v>
      </c>
      <c r="F309" s="87">
        <f t="shared" si="36"/>
        <v>341700</v>
      </c>
      <c r="G309" s="38">
        <f t="shared" si="37"/>
        <v>1375306</v>
      </c>
      <c r="H309" s="38">
        <f t="shared" si="38"/>
        <v>1717006</v>
      </c>
      <c r="I309" s="38">
        <v>416000</v>
      </c>
      <c r="J309" s="38">
        <v>959306</v>
      </c>
      <c r="K309" s="38">
        <f t="shared" si="44"/>
        <v>3121321</v>
      </c>
      <c r="L309" s="38">
        <f t="shared" si="39"/>
        <v>221675</v>
      </c>
      <c r="M309" s="38">
        <f t="shared" si="40"/>
        <v>3342996</v>
      </c>
      <c r="N309" s="38">
        <f>VLOOKUP(C309,X$5:AB872,4,FALSE)</f>
        <v>92000</v>
      </c>
      <c r="O309" s="38">
        <f t="shared" si="45"/>
        <v>129675</v>
      </c>
      <c r="P309" s="38">
        <f t="shared" si="42"/>
        <v>5060002</v>
      </c>
      <c r="R309" s="69" t="s">
        <v>72</v>
      </c>
      <c r="S309" s="181" t="s">
        <v>2029</v>
      </c>
      <c r="T309" s="62">
        <v>949780</v>
      </c>
      <c r="U309" s="62">
        <v>592400</v>
      </c>
      <c r="V309" s="62">
        <v>4126199</v>
      </c>
      <c r="X309" s="69" t="s">
        <v>78</v>
      </c>
      <c r="Y309" s="181" t="s">
        <v>1961</v>
      </c>
      <c r="Z309" s="62">
        <v>52948716</v>
      </c>
      <c r="AA309" s="62">
        <v>192200</v>
      </c>
      <c r="AB309" s="62">
        <v>19976726</v>
      </c>
    </row>
    <row r="310" spans="1:28" ht="15">
      <c r="A310" s="77">
        <v>306</v>
      </c>
      <c r="B310" s="78" t="s">
        <v>65</v>
      </c>
      <c r="C310" s="77" t="s">
        <v>66</v>
      </c>
      <c r="D310" s="77" t="s">
        <v>40</v>
      </c>
      <c r="E310" s="79" t="s">
        <v>67</v>
      </c>
      <c r="F310" s="87">
        <f t="shared" si="36"/>
        <v>6701448</v>
      </c>
      <c r="G310" s="38">
        <f t="shared" si="37"/>
        <v>27602345</v>
      </c>
      <c r="H310" s="38">
        <f t="shared" si="38"/>
        <v>34303793</v>
      </c>
      <c r="I310" s="38">
        <v>1337042</v>
      </c>
      <c r="J310" s="38">
        <v>26265303</v>
      </c>
      <c r="K310" s="38">
        <f t="shared" si="44"/>
        <v>148004</v>
      </c>
      <c r="L310" s="38">
        <f t="shared" si="39"/>
        <v>18599119</v>
      </c>
      <c r="M310" s="38">
        <f t="shared" si="40"/>
        <v>18747123</v>
      </c>
      <c r="N310" s="38">
        <f>VLOOKUP(C310,X$5:AB873,4,FALSE)</f>
        <v>182225</v>
      </c>
      <c r="O310" s="38">
        <f t="shared" si="45"/>
        <v>18416894</v>
      </c>
      <c r="P310" s="38">
        <f t="shared" si="42"/>
        <v>53050916</v>
      </c>
      <c r="R310" s="69" t="s">
        <v>75</v>
      </c>
      <c r="S310" s="181" t="s">
        <v>2030</v>
      </c>
      <c r="T310" s="62">
        <v>180000</v>
      </c>
      <c r="U310" s="62">
        <v>822920</v>
      </c>
      <c r="V310" s="62">
        <v>1464305</v>
      </c>
      <c r="X310" s="69" t="s">
        <v>80</v>
      </c>
      <c r="Y310" s="181" t="s">
        <v>2031</v>
      </c>
      <c r="Z310" s="62">
        <v>93678872</v>
      </c>
      <c r="AA310" s="60"/>
      <c r="AB310" s="62">
        <v>67137577</v>
      </c>
    </row>
    <row r="311" spans="1:28" ht="15">
      <c r="A311" s="77">
        <v>307</v>
      </c>
      <c r="B311" s="78" t="s">
        <v>68</v>
      </c>
      <c r="C311" s="77" t="s">
        <v>69</v>
      </c>
      <c r="D311" s="77" t="s">
        <v>40</v>
      </c>
      <c r="E311" s="79" t="s">
        <v>70</v>
      </c>
      <c r="F311" s="87">
        <f t="shared" si="36"/>
        <v>2946300</v>
      </c>
      <c r="G311" s="38">
        <f t="shared" si="37"/>
        <v>11000104</v>
      </c>
      <c r="H311" s="38">
        <f t="shared" si="38"/>
        <v>13946404</v>
      </c>
      <c r="I311" s="38">
        <v>5275925</v>
      </c>
      <c r="J311" s="38">
        <v>5724179</v>
      </c>
      <c r="K311" s="38">
        <f t="shared" si="44"/>
        <v>57509</v>
      </c>
      <c r="L311" s="38">
        <f t="shared" si="39"/>
        <v>4557893</v>
      </c>
      <c r="M311" s="38">
        <f t="shared" si="40"/>
        <v>4615402</v>
      </c>
      <c r="N311" s="38">
        <f>VLOOKUP(C311,X$5:AB874,4,FALSE)</f>
        <v>0</v>
      </c>
      <c r="O311" s="38">
        <f t="shared" si="45"/>
        <v>4557893</v>
      </c>
      <c r="P311" s="38">
        <f t="shared" si="42"/>
        <v>18561806</v>
      </c>
      <c r="R311" s="69" t="s">
        <v>78</v>
      </c>
      <c r="S311" s="181" t="s">
        <v>1961</v>
      </c>
      <c r="T311" s="62">
        <v>61047984</v>
      </c>
      <c r="U311" s="62">
        <v>1400383</v>
      </c>
      <c r="V311" s="62">
        <v>27576066</v>
      </c>
      <c r="X311" s="69" t="s">
        <v>82</v>
      </c>
      <c r="Y311" s="181" t="s">
        <v>2032</v>
      </c>
      <c r="Z311" s="60"/>
      <c r="AA311" s="62">
        <v>3147000</v>
      </c>
      <c r="AB311" s="62">
        <v>13414715</v>
      </c>
    </row>
    <row r="312" spans="1:28" ht="15">
      <c r="A312" s="77">
        <v>308</v>
      </c>
      <c r="B312" s="78" t="s">
        <v>71</v>
      </c>
      <c r="C312" s="77" t="s">
        <v>72</v>
      </c>
      <c r="D312" s="77" t="s">
        <v>40</v>
      </c>
      <c r="E312" s="79" t="s">
        <v>73</v>
      </c>
      <c r="F312" s="87">
        <f t="shared" si="36"/>
        <v>949780</v>
      </c>
      <c r="G312" s="38">
        <f t="shared" si="37"/>
        <v>4718599</v>
      </c>
      <c r="H312" s="38">
        <f t="shared" si="38"/>
        <v>5668379</v>
      </c>
      <c r="I312" s="38">
        <v>592400</v>
      </c>
      <c r="J312" s="38">
        <v>4126199</v>
      </c>
      <c r="K312" s="38">
        <f t="shared" si="44"/>
        <v>1860226</v>
      </c>
      <c r="L312" s="38">
        <f t="shared" si="39"/>
        <v>10736441</v>
      </c>
      <c r="M312" s="38">
        <f t="shared" si="40"/>
        <v>12596667</v>
      </c>
      <c r="N312" s="38">
        <f>VLOOKUP(C312,X$5:AB875,4,FALSE)</f>
        <v>0</v>
      </c>
      <c r="O312" s="38">
        <f t="shared" si="45"/>
        <v>10736441</v>
      </c>
      <c r="P312" s="38">
        <f t="shared" si="42"/>
        <v>18265046</v>
      </c>
      <c r="R312" s="69" t="s">
        <v>80</v>
      </c>
      <c r="S312" s="181" t="s">
        <v>2031</v>
      </c>
      <c r="T312" s="62">
        <v>7482000</v>
      </c>
      <c r="U312" s="62">
        <v>195750</v>
      </c>
      <c r="V312" s="62">
        <v>10141592</v>
      </c>
      <c r="X312" s="69" t="s">
        <v>85</v>
      </c>
      <c r="Y312" s="181" t="s">
        <v>2033</v>
      </c>
      <c r="Z312" s="62">
        <v>70886400</v>
      </c>
      <c r="AA312" s="60"/>
      <c r="AB312" s="62">
        <v>6564445</v>
      </c>
    </row>
    <row r="313" spans="1:28" ht="15">
      <c r="A313" s="77">
        <v>309</v>
      </c>
      <c r="B313" s="78" t="s">
        <v>74</v>
      </c>
      <c r="C313" s="77" t="s">
        <v>75</v>
      </c>
      <c r="D313" s="77" t="s">
        <v>40</v>
      </c>
      <c r="E313" s="79" t="s">
        <v>76</v>
      </c>
      <c r="F313" s="87">
        <f t="shared" si="36"/>
        <v>180000</v>
      </c>
      <c r="G313" s="38">
        <f t="shared" si="37"/>
        <v>2287225</v>
      </c>
      <c r="H313" s="38">
        <f t="shared" si="38"/>
        <v>2467225</v>
      </c>
      <c r="I313" s="38">
        <v>822920</v>
      </c>
      <c r="J313" s="38">
        <v>1464305</v>
      </c>
      <c r="K313" s="38">
        <f t="shared" si="44"/>
        <v>0</v>
      </c>
      <c r="L313" s="38">
        <f t="shared" si="39"/>
        <v>766906</v>
      </c>
      <c r="M313" s="38">
        <f t="shared" si="40"/>
        <v>766906</v>
      </c>
      <c r="N313" s="38">
        <f>VLOOKUP(C313,X$5:AB876,4,FALSE)</f>
        <v>0</v>
      </c>
      <c r="O313" s="38">
        <f t="shared" si="45"/>
        <v>766906</v>
      </c>
      <c r="P313" s="38">
        <f t="shared" si="42"/>
        <v>3234131</v>
      </c>
      <c r="R313" s="69" t="s">
        <v>82</v>
      </c>
      <c r="S313" s="181" t="s">
        <v>2032</v>
      </c>
      <c r="T313" s="62">
        <v>261235</v>
      </c>
      <c r="U313" s="62">
        <v>572550</v>
      </c>
      <c r="V313" s="62">
        <v>10291441</v>
      </c>
      <c r="X313" s="69" t="s">
        <v>88</v>
      </c>
      <c r="Y313" s="181" t="s">
        <v>2034</v>
      </c>
      <c r="Z313" s="62">
        <v>5269314</v>
      </c>
      <c r="AA313" s="62">
        <v>1583085</v>
      </c>
      <c r="AB313" s="62">
        <v>61592165</v>
      </c>
    </row>
    <row r="314" spans="1:28" ht="15">
      <c r="A314" s="77">
        <v>310</v>
      </c>
      <c r="B314" s="78" t="s">
        <v>77</v>
      </c>
      <c r="C314" s="77" t="s">
        <v>78</v>
      </c>
      <c r="D314" s="77" t="s">
        <v>40</v>
      </c>
      <c r="E314" s="79" t="s">
        <v>1569</v>
      </c>
      <c r="F314" s="87">
        <f t="shared" si="36"/>
        <v>61047984</v>
      </c>
      <c r="G314" s="38">
        <f t="shared" si="37"/>
        <v>28976449</v>
      </c>
      <c r="H314" s="38">
        <f t="shared" si="38"/>
        <v>90024433</v>
      </c>
      <c r="I314" s="38">
        <v>1400383</v>
      </c>
      <c r="J314" s="38">
        <v>27576066</v>
      </c>
      <c r="K314" s="38">
        <f t="shared" si="44"/>
        <v>52948716</v>
      </c>
      <c r="L314" s="38">
        <f t="shared" si="39"/>
        <v>20168926</v>
      </c>
      <c r="M314" s="38">
        <f t="shared" si="40"/>
        <v>73117642</v>
      </c>
      <c r="N314" s="38">
        <f>VLOOKUP(C314,X$5:AB877,4,FALSE)</f>
        <v>192200</v>
      </c>
      <c r="O314" s="38">
        <f t="shared" si="45"/>
        <v>19976726</v>
      </c>
      <c r="P314" s="38">
        <f t="shared" si="42"/>
        <v>163142075</v>
      </c>
      <c r="R314" s="69" t="s">
        <v>85</v>
      </c>
      <c r="S314" s="181" t="s">
        <v>2033</v>
      </c>
      <c r="T314" s="62">
        <v>11303010</v>
      </c>
      <c r="U314" s="62">
        <v>359980</v>
      </c>
      <c r="V314" s="62">
        <v>16069126</v>
      </c>
      <c r="X314" s="69" t="s">
        <v>91</v>
      </c>
      <c r="Y314" s="181" t="s">
        <v>2035</v>
      </c>
      <c r="Z314" s="62">
        <v>12608307</v>
      </c>
      <c r="AA314" s="62">
        <v>11014398</v>
      </c>
      <c r="AB314" s="62">
        <v>47773089</v>
      </c>
    </row>
    <row r="315" spans="1:28" ht="15">
      <c r="A315" s="77">
        <v>311</v>
      </c>
      <c r="B315" s="78" t="s">
        <v>79</v>
      </c>
      <c r="C315" s="77" t="s">
        <v>80</v>
      </c>
      <c r="D315" s="77" t="s">
        <v>40</v>
      </c>
      <c r="E315" s="79" t="s">
        <v>572</v>
      </c>
      <c r="F315" s="87">
        <f t="shared" si="36"/>
        <v>7482000</v>
      </c>
      <c r="G315" s="38">
        <f t="shared" si="37"/>
        <v>10337342</v>
      </c>
      <c r="H315" s="38">
        <f t="shared" si="38"/>
        <v>17819342</v>
      </c>
      <c r="I315" s="38">
        <v>195750</v>
      </c>
      <c r="J315" s="38">
        <v>10141592</v>
      </c>
      <c r="K315" s="38">
        <f t="shared" si="44"/>
        <v>93678872</v>
      </c>
      <c r="L315" s="38">
        <f t="shared" si="39"/>
        <v>67137577</v>
      </c>
      <c r="M315" s="38">
        <f t="shared" si="40"/>
        <v>160816449</v>
      </c>
      <c r="N315" s="38">
        <f>VLOOKUP(C315,X$5:AB878,4,FALSE)</f>
        <v>0</v>
      </c>
      <c r="O315" s="38">
        <f t="shared" si="45"/>
        <v>67137577</v>
      </c>
      <c r="P315" s="38">
        <f t="shared" si="42"/>
        <v>178635791</v>
      </c>
      <c r="R315" s="69" t="s">
        <v>88</v>
      </c>
      <c r="S315" s="181" t="s">
        <v>2034</v>
      </c>
      <c r="T315" s="62">
        <v>13670914</v>
      </c>
      <c r="U315" s="62">
        <v>2391272</v>
      </c>
      <c r="V315" s="62">
        <v>20284213</v>
      </c>
      <c r="X315" s="69" t="s">
        <v>94</v>
      </c>
      <c r="Y315" s="181" t="s">
        <v>2036</v>
      </c>
      <c r="Z315" s="62">
        <v>1567450</v>
      </c>
      <c r="AA315" s="62">
        <v>104001</v>
      </c>
      <c r="AB315" s="62">
        <v>2900273</v>
      </c>
    </row>
    <row r="316" spans="1:28" ht="15">
      <c r="A316" s="77">
        <v>312</v>
      </c>
      <c r="B316" s="78" t="s">
        <v>81</v>
      </c>
      <c r="C316" s="77" t="s">
        <v>82</v>
      </c>
      <c r="D316" s="77" t="s">
        <v>40</v>
      </c>
      <c r="E316" s="79" t="s">
        <v>83</v>
      </c>
      <c r="F316" s="87">
        <f t="shared" si="36"/>
        <v>261235</v>
      </c>
      <c r="G316" s="38">
        <f t="shared" si="37"/>
        <v>10863991</v>
      </c>
      <c r="H316" s="38">
        <f t="shared" si="38"/>
        <v>11125226</v>
      </c>
      <c r="I316" s="38">
        <v>572550</v>
      </c>
      <c r="J316" s="38">
        <v>10291441</v>
      </c>
      <c r="K316" s="38">
        <f t="shared" si="44"/>
        <v>0</v>
      </c>
      <c r="L316" s="38">
        <f t="shared" si="39"/>
        <v>16561715</v>
      </c>
      <c r="M316" s="38">
        <f t="shared" si="40"/>
        <v>16561715</v>
      </c>
      <c r="N316" s="38">
        <f>VLOOKUP(C316,X$5:AB879,4,FALSE)</f>
        <v>3147000</v>
      </c>
      <c r="O316" s="38">
        <f t="shared" si="45"/>
        <v>13414715</v>
      </c>
      <c r="P316" s="38">
        <f t="shared" si="42"/>
        <v>27686941</v>
      </c>
      <c r="R316" s="69" t="s">
        <v>91</v>
      </c>
      <c r="S316" s="181" t="s">
        <v>2035</v>
      </c>
      <c r="T316" s="62">
        <v>1336059</v>
      </c>
      <c r="U316" s="62">
        <v>1103387</v>
      </c>
      <c r="V316" s="62">
        <v>9805736</v>
      </c>
      <c r="X316" s="69" t="s">
        <v>97</v>
      </c>
      <c r="Y316" s="181" t="s">
        <v>2037</v>
      </c>
      <c r="Z316" s="62">
        <v>2</v>
      </c>
      <c r="AA316" s="60"/>
      <c r="AB316" s="62">
        <v>1216852</v>
      </c>
    </row>
    <row r="317" spans="1:28" ht="15">
      <c r="A317" s="77">
        <v>313</v>
      </c>
      <c r="B317" s="78" t="s">
        <v>84</v>
      </c>
      <c r="C317" s="77" t="s">
        <v>85</v>
      </c>
      <c r="D317" s="77" t="s">
        <v>40</v>
      </c>
      <c r="E317" s="79" t="s">
        <v>86</v>
      </c>
      <c r="F317" s="87">
        <f t="shared" si="36"/>
        <v>11303010</v>
      </c>
      <c r="G317" s="38">
        <f t="shared" si="37"/>
        <v>16429106</v>
      </c>
      <c r="H317" s="38">
        <f t="shared" si="38"/>
        <v>27732116</v>
      </c>
      <c r="I317" s="38">
        <v>359980</v>
      </c>
      <c r="J317" s="38">
        <v>16069126</v>
      </c>
      <c r="K317" s="38">
        <f t="shared" si="44"/>
        <v>70886400</v>
      </c>
      <c r="L317" s="38">
        <f t="shared" si="39"/>
        <v>6564445</v>
      </c>
      <c r="M317" s="38">
        <f t="shared" si="40"/>
        <v>77450845</v>
      </c>
      <c r="N317" s="38">
        <f>VLOOKUP(C317,X$5:AB880,4,FALSE)</f>
        <v>0</v>
      </c>
      <c r="O317" s="38">
        <f t="shared" si="45"/>
        <v>6564445</v>
      </c>
      <c r="P317" s="38">
        <f t="shared" si="42"/>
        <v>105182961</v>
      </c>
      <c r="R317" s="69" t="s">
        <v>94</v>
      </c>
      <c r="S317" s="181" t="s">
        <v>2036</v>
      </c>
      <c r="T317" s="62">
        <v>6730109</v>
      </c>
      <c r="U317" s="62">
        <v>529657</v>
      </c>
      <c r="V317" s="62">
        <v>19097560</v>
      </c>
      <c r="X317" s="69" t="s">
        <v>100</v>
      </c>
      <c r="Y317" s="181" t="s">
        <v>2038</v>
      </c>
      <c r="Z317" s="62">
        <v>52041498</v>
      </c>
      <c r="AA317" s="62">
        <v>15302</v>
      </c>
      <c r="AB317" s="62">
        <v>60694555</v>
      </c>
    </row>
    <row r="318" spans="1:28" ht="15">
      <c r="A318" s="77">
        <v>314</v>
      </c>
      <c r="B318" s="78" t="s">
        <v>87</v>
      </c>
      <c r="C318" s="77" t="s">
        <v>88</v>
      </c>
      <c r="D318" s="77" t="s">
        <v>40</v>
      </c>
      <c r="E318" s="79" t="s">
        <v>89</v>
      </c>
      <c r="F318" s="87">
        <f t="shared" si="36"/>
        <v>13670914</v>
      </c>
      <c r="G318" s="38">
        <f t="shared" si="37"/>
        <v>22675485</v>
      </c>
      <c r="H318" s="38">
        <f t="shared" si="38"/>
        <v>36346399</v>
      </c>
      <c r="I318" s="38">
        <v>2391272</v>
      </c>
      <c r="J318" s="38">
        <v>20284213</v>
      </c>
      <c r="K318" s="38">
        <f t="shared" si="44"/>
        <v>5269314</v>
      </c>
      <c r="L318" s="38">
        <f t="shared" si="39"/>
        <v>63175250</v>
      </c>
      <c r="M318" s="38">
        <f t="shared" si="40"/>
        <v>68444564</v>
      </c>
      <c r="N318" s="38">
        <f>VLOOKUP(C318,X$5:AB881,4,FALSE)</f>
        <v>1583085</v>
      </c>
      <c r="O318" s="38">
        <f t="shared" si="45"/>
        <v>61592165</v>
      </c>
      <c r="P318" s="38">
        <f t="shared" si="42"/>
        <v>104790963</v>
      </c>
      <c r="R318" s="69" t="s">
        <v>97</v>
      </c>
      <c r="S318" s="181" t="s">
        <v>2037</v>
      </c>
      <c r="T318" s="62">
        <v>1196297</v>
      </c>
      <c r="U318" s="62">
        <v>139500</v>
      </c>
      <c r="V318" s="62">
        <v>2325991</v>
      </c>
      <c r="X318" s="69" t="s">
        <v>103</v>
      </c>
      <c r="Y318" s="181" t="s">
        <v>2039</v>
      </c>
      <c r="Z318" s="62">
        <v>14287753</v>
      </c>
      <c r="AA318" s="62">
        <v>204550</v>
      </c>
      <c r="AB318" s="62">
        <v>7135992</v>
      </c>
    </row>
    <row r="319" spans="1:28" ht="15">
      <c r="A319" s="77">
        <v>315</v>
      </c>
      <c r="B319" s="78" t="s">
        <v>90</v>
      </c>
      <c r="C319" s="77" t="s">
        <v>91</v>
      </c>
      <c r="D319" s="77" t="s">
        <v>40</v>
      </c>
      <c r="E319" s="79" t="s">
        <v>92</v>
      </c>
      <c r="F319" s="87">
        <f t="shared" si="36"/>
        <v>1336059</v>
      </c>
      <c r="G319" s="38">
        <f t="shared" si="37"/>
        <v>10909123</v>
      </c>
      <c r="H319" s="38">
        <f t="shared" si="38"/>
        <v>12245182</v>
      </c>
      <c r="I319" s="38">
        <v>1103387</v>
      </c>
      <c r="J319" s="38">
        <v>9805736</v>
      </c>
      <c r="K319" s="38">
        <f t="shared" si="44"/>
        <v>12608307</v>
      </c>
      <c r="L319" s="38">
        <f t="shared" si="39"/>
        <v>58787487</v>
      </c>
      <c r="M319" s="38">
        <f t="shared" si="40"/>
        <v>71395794</v>
      </c>
      <c r="N319" s="38">
        <f>VLOOKUP(C319,X$5:AB882,4,FALSE)</f>
        <v>11014398</v>
      </c>
      <c r="O319" s="38">
        <f t="shared" si="45"/>
        <v>47773089</v>
      </c>
      <c r="P319" s="38">
        <f t="shared" si="42"/>
        <v>83640976</v>
      </c>
      <c r="R319" s="69" t="s">
        <v>100</v>
      </c>
      <c r="S319" s="181" t="s">
        <v>2038</v>
      </c>
      <c r="T319" s="62">
        <v>6045532</v>
      </c>
      <c r="U319" s="62">
        <v>4277533</v>
      </c>
      <c r="V319" s="62">
        <v>18941030</v>
      </c>
      <c r="X319" s="69" t="s">
        <v>106</v>
      </c>
      <c r="Y319" s="181" t="s">
        <v>2040</v>
      </c>
      <c r="Z319" s="60"/>
      <c r="AA319" s="62">
        <v>26875</v>
      </c>
      <c r="AB319" s="62">
        <v>882982</v>
      </c>
    </row>
    <row r="320" spans="1:28" ht="15">
      <c r="A320" s="77">
        <v>316</v>
      </c>
      <c r="B320" s="78" t="s">
        <v>93</v>
      </c>
      <c r="C320" s="77" t="s">
        <v>94</v>
      </c>
      <c r="D320" s="77" t="s">
        <v>40</v>
      </c>
      <c r="E320" s="79" t="s">
        <v>95</v>
      </c>
      <c r="F320" s="87">
        <f t="shared" si="36"/>
        <v>6730109</v>
      </c>
      <c r="G320" s="38">
        <f t="shared" si="37"/>
        <v>19627217</v>
      </c>
      <c r="H320" s="38">
        <f t="shared" si="38"/>
        <v>26357326</v>
      </c>
      <c r="I320" s="38">
        <v>529657</v>
      </c>
      <c r="J320" s="38">
        <v>19097560</v>
      </c>
      <c r="K320" s="38">
        <f t="shared" si="44"/>
        <v>1567450</v>
      </c>
      <c r="L320" s="38">
        <f t="shared" si="39"/>
        <v>3004274</v>
      </c>
      <c r="M320" s="38">
        <f t="shared" si="40"/>
        <v>4571724</v>
      </c>
      <c r="N320" s="38">
        <f>VLOOKUP(C320,X$5:AB883,4,FALSE)</f>
        <v>104001</v>
      </c>
      <c r="O320" s="38">
        <f t="shared" si="45"/>
        <v>2900273</v>
      </c>
      <c r="P320" s="38">
        <f t="shared" si="42"/>
        <v>30929050</v>
      </c>
      <c r="R320" s="69" t="s">
        <v>103</v>
      </c>
      <c r="S320" s="181" t="s">
        <v>2039</v>
      </c>
      <c r="T320" s="62">
        <v>1543500</v>
      </c>
      <c r="U320" s="62">
        <v>1717524</v>
      </c>
      <c r="V320" s="62">
        <v>11785085</v>
      </c>
      <c r="X320" s="69" t="s">
        <v>109</v>
      </c>
      <c r="Y320" s="181" t="s">
        <v>2041</v>
      </c>
      <c r="Z320" s="60"/>
      <c r="AA320" s="60"/>
      <c r="AB320" s="62">
        <v>703555</v>
      </c>
    </row>
    <row r="321" spans="1:28" ht="15">
      <c r="A321" s="77">
        <v>317</v>
      </c>
      <c r="B321" s="78" t="s">
        <v>96</v>
      </c>
      <c r="C321" s="77" t="s">
        <v>97</v>
      </c>
      <c r="D321" s="77" t="s">
        <v>40</v>
      </c>
      <c r="E321" s="79" t="s">
        <v>98</v>
      </c>
      <c r="F321" s="87">
        <f t="shared" si="36"/>
        <v>1196297</v>
      </c>
      <c r="G321" s="38">
        <f t="shared" si="37"/>
        <v>2465491</v>
      </c>
      <c r="H321" s="38">
        <f t="shared" si="38"/>
        <v>3661788</v>
      </c>
      <c r="I321" s="38">
        <v>139500</v>
      </c>
      <c r="J321" s="38">
        <v>2325991</v>
      </c>
      <c r="K321" s="38">
        <f t="shared" si="44"/>
        <v>2</v>
      </c>
      <c r="L321" s="38">
        <f t="shared" si="39"/>
        <v>1216852</v>
      </c>
      <c r="M321" s="38">
        <f t="shared" si="40"/>
        <v>1216854</v>
      </c>
      <c r="N321" s="38">
        <f>VLOOKUP(C321,X$5:AB884,4,FALSE)</f>
        <v>0</v>
      </c>
      <c r="O321" s="38">
        <f t="shared" si="45"/>
        <v>1216852</v>
      </c>
      <c r="P321" s="38">
        <f t="shared" si="42"/>
        <v>4878642</v>
      </c>
      <c r="R321" s="69" t="s">
        <v>106</v>
      </c>
      <c r="S321" s="181" t="s">
        <v>2040</v>
      </c>
      <c r="T321" s="62">
        <v>231524</v>
      </c>
      <c r="U321" s="62">
        <v>1035496</v>
      </c>
      <c r="V321" s="62">
        <v>2741411</v>
      </c>
      <c r="X321" s="69" t="s">
        <v>112</v>
      </c>
      <c r="Y321" s="181" t="s">
        <v>2042</v>
      </c>
      <c r="Z321" s="62">
        <v>74230791</v>
      </c>
      <c r="AA321" s="62">
        <v>12431276</v>
      </c>
      <c r="AB321" s="62">
        <v>56551980</v>
      </c>
    </row>
    <row r="322" spans="1:28" ht="15">
      <c r="A322" s="77">
        <v>318</v>
      </c>
      <c r="B322" s="78" t="s">
        <v>99</v>
      </c>
      <c r="C322" s="77" t="s">
        <v>100</v>
      </c>
      <c r="D322" s="77" t="s">
        <v>40</v>
      </c>
      <c r="E322" s="79" t="s">
        <v>101</v>
      </c>
      <c r="F322" s="87">
        <f t="shared" si="36"/>
        <v>6045532</v>
      </c>
      <c r="G322" s="38">
        <f t="shared" si="37"/>
        <v>23218563</v>
      </c>
      <c r="H322" s="38">
        <f t="shared" si="38"/>
        <v>29264095</v>
      </c>
      <c r="I322" s="38">
        <v>4277533</v>
      </c>
      <c r="J322" s="38">
        <v>18941030</v>
      </c>
      <c r="K322" s="38">
        <f t="shared" si="44"/>
        <v>52041498</v>
      </c>
      <c r="L322" s="38">
        <f t="shared" si="39"/>
        <v>60709857</v>
      </c>
      <c r="M322" s="38">
        <f t="shared" si="40"/>
        <v>112751355</v>
      </c>
      <c r="N322" s="38">
        <f>VLOOKUP(C322,X$5:AB885,4,FALSE)</f>
        <v>15302</v>
      </c>
      <c r="O322" s="38">
        <f t="shared" si="45"/>
        <v>60694555</v>
      </c>
      <c r="P322" s="38">
        <f t="shared" si="42"/>
        <v>142015450</v>
      </c>
      <c r="R322" s="69" t="s">
        <v>109</v>
      </c>
      <c r="S322" s="181" t="s">
        <v>2041</v>
      </c>
      <c r="T322" s="60"/>
      <c r="U322" s="62">
        <v>615250</v>
      </c>
      <c r="V322" s="62">
        <v>2802003</v>
      </c>
      <c r="X322" s="69" t="s">
        <v>116</v>
      </c>
      <c r="Y322" s="181" t="s">
        <v>2043</v>
      </c>
      <c r="Z322" s="62">
        <v>542001</v>
      </c>
      <c r="AA322" s="60"/>
      <c r="AB322" s="62">
        <v>246277</v>
      </c>
    </row>
    <row r="323" spans="1:28" ht="15">
      <c r="A323" s="77">
        <v>319</v>
      </c>
      <c r="B323" s="78" t="s">
        <v>102</v>
      </c>
      <c r="C323" s="77" t="s">
        <v>103</v>
      </c>
      <c r="D323" s="77" t="s">
        <v>40</v>
      </c>
      <c r="E323" s="79" t="s">
        <v>104</v>
      </c>
      <c r="F323" s="87">
        <f t="shared" si="36"/>
        <v>1543500</v>
      </c>
      <c r="G323" s="38">
        <f t="shared" si="37"/>
        <v>13502609</v>
      </c>
      <c r="H323" s="38">
        <f t="shared" si="38"/>
        <v>15046109</v>
      </c>
      <c r="I323" s="38">
        <v>1717524</v>
      </c>
      <c r="J323" s="38">
        <v>11785085</v>
      </c>
      <c r="K323" s="38">
        <f t="shared" si="44"/>
        <v>14287753</v>
      </c>
      <c r="L323" s="38">
        <f t="shared" si="39"/>
        <v>7340542</v>
      </c>
      <c r="M323" s="38">
        <f t="shared" si="40"/>
        <v>21628295</v>
      </c>
      <c r="N323" s="38">
        <f>VLOOKUP(C323,X$5:AB886,4,FALSE)</f>
        <v>204550</v>
      </c>
      <c r="O323" s="38">
        <f t="shared" si="45"/>
        <v>7135992</v>
      </c>
      <c r="P323" s="38">
        <f t="shared" si="42"/>
        <v>36674404</v>
      </c>
      <c r="R323" s="69" t="s">
        <v>112</v>
      </c>
      <c r="S323" s="181" t="s">
        <v>2042</v>
      </c>
      <c r="T323" s="62">
        <v>32105393</v>
      </c>
      <c r="U323" s="62">
        <v>8238483</v>
      </c>
      <c r="V323" s="62">
        <v>22683357</v>
      </c>
      <c r="X323" s="69" t="s">
        <v>119</v>
      </c>
      <c r="Y323" s="181" t="s">
        <v>2044</v>
      </c>
      <c r="Z323" s="62">
        <v>60700</v>
      </c>
      <c r="AA323" s="60"/>
      <c r="AB323" s="62">
        <v>158421</v>
      </c>
    </row>
    <row r="324" spans="1:28" ht="15">
      <c r="A324" s="77">
        <v>320</v>
      </c>
      <c r="B324" s="78" t="s">
        <v>105</v>
      </c>
      <c r="C324" s="77" t="s">
        <v>106</v>
      </c>
      <c r="D324" s="77" t="s">
        <v>40</v>
      </c>
      <c r="E324" s="79" t="s">
        <v>107</v>
      </c>
      <c r="F324" s="87">
        <f t="shared" si="36"/>
        <v>231524</v>
      </c>
      <c r="G324" s="38">
        <f t="shared" si="37"/>
        <v>3776907</v>
      </c>
      <c r="H324" s="38">
        <f t="shared" si="38"/>
        <v>4008431</v>
      </c>
      <c r="I324" s="38">
        <v>1035496</v>
      </c>
      <c r="J324" s="38">
        <v>2741411</v>
      </c>
      <c r="K324" s="38">
        <f t="shared" si="44"/>
        <v>0</v>
      </c>
      <c r="L324" s="38">
        <f t="shared" si="39"/>
        <v>909857</v>
      </c>
      <c r="M324" s="38">
        <f t="shared" si="40"/>
        <v>909857</v>
      </c>
      <c r="N324" s="38">
        <f>VLOOKUP(C324,X$5:AB887,4,FALSE)</f>
        <v>26875</v>
      </c>
      <c r="O324" s="38">
        <f t="shared" si="45"/>
        <v>882982</v>
      </c>
      <c r="P324" s="38">
        <f t="shared" si="42"/>
        <v>4918288</v>
      </c>
      <c r="R324" s="69" t="s">
        <v>116</v>
      </c>
      <c r="S324" s="181" t="s">
        <v>2043</v>
      </c>
      <c r="T324" s="60"/>
      <c r="U324" s="62">
        <v>4390750</v>
      </c>
      <c r="V324" s="62">
        <v>1659021</v>
      </c>
      <c r="X324" s="69" t="s">
        <v>122</v>
      </c>
      <c r="Y324" s="181" t="s">
        <v>2045</v>
      </c>
      <c r="Z324" s="62">
        <v>153700</v>
      </c>
      <c r="AA324" s="60"/>
      <c r="AB324" s="62">
        <v>4065821</v>
      </c>
    </row>
    <row r="325" spans="1:28" ht="15">
      <c r="A325" s="77">
        <v>321</v>
      </c>
      <c r="B325" s="78" t="s">
        <v>108</v>
      </c>
      <c r="C325" s="77" t="s">
        <v>109</v>
      </c>
      <c r="D325" s="77" t="s">
        <v>40</v>
      </c>
      <c r="E325" s="79" t="s">
        <v>110</v>
      </c>
      <c r="F325" s="87">
        <f t="shared" si="36"/>
        <v>0</v>
      </c>
      <c r="G325" s="38">
        <f t="shared" si="37"/>
        <v>3417253</v>
      </c>
      <c r="H325" s="38">
        <f t="shared" si="38"/>
        <v>3417253</v>
      </c>
      <c r="I325" s="38">
        <v>615250</v>
      </c>
      <c r="J325" s="38">
        <v>2802003</v>
      </c>
      <c r="K325" s="38">
        <f t="shared" si="44"/>
        <v>0</v>
      </c>
      <c r="L325" s="38">
        <f t="shared" si="39"/>
        <v>703555</v>
      </c>
      <c r="M325" s="38">
        <f t="shared" si="40"/>
        <v>703555</v>
      </c>
      <c r="N325" s="38">
        <f>VLOOKUP(C325,X$5:AB888,4,FALSE)</f>
        <v>0</v>
      </c>
      <c r="O325" s="38">
        <f t="shared" si="45"/>
        <v>703555</v>
      </c>
      <c r="P325" s="38">
        <f t="shared" si="42"/>
        <v>4120808</v>
      </c>
      <c r="R325" s="69" t="s">
        <v>119</v>
      </c>
      <c r="S325" s="181" t="s">
        <v>2044</v>
      </c>
      <c r="T325" s="62">
        <v>236330</v>
      </c>
      <c r="U325" s="62">
        <v>420651</v>
      </c>
      <c r="V325" s="62">
        <v>438698</v>
      </c>
      <c r="X325" s="69" t="s">
        <v>125</v>
      </c>
      <c r="Y325" s="181" t="s">
        <v>2046</v>
      </c>
      <c r="Z325" s="62">
        <v>578366</v>
      </c>
      <c r="AA325" s="60"/>
      <c r="AB325" s="62">
        <v>336105</v>
      </c>
    </row>
    <row r="326" spans="1:28" ht="15">
      <c r="A326" s="77">
        <v>322</v>
      </c>
      <c r="B326" s="78" t="s">
        <v>111</v>
      </c>
      <c r="C326" s="77" t="s">
        <v>112</v>
      </c>
      <c r="D326" s="77" t="s">
        <v>40</v>
      </c>
      <c r="E326" s="79" t="s">
        <v>113</v>
      </c>
      <c r="F326" s="87">
        <f aca="true" t="shared" si="46" ref="F326:F389">VLOOKUP(C326,R$5:V$568,3,FALSE)</f>
        <v>32105393</v>
      </c>
      <c r="G326" s="38">
        <f aca="true" t="shared" si="47" ref="G326:G389">I326+J326</f>
        <v>30921840</v>
      </c>
      <c r="H326" s="38">
        <f aca="true" t="shared" si="48" ref="H326:H389">F326+G326</f>
        <v>63027233</v>
      </c>
      <c r="I326" s="38">
        <v>8238483</v>
      </c>
      <c r="J326" s="38">
        <v>22683357</v>
      </c>
      <c r="K326" s="38">
        <f t="shared" si="44"/>
        <v>74230791</v>
      </c>
      <c r="L326" s="38">
        <f aca="true" t="shared" si="49" ref="L326:L389">N326+O326</f>
        <v>68983256</v>
      </c>
      <c r="M326" s="38">
        <f aca="true" t="shared" si="50" ref="M326:M389">K326+L326</f>
        <v>143214047</v>
      </c>
      <c r="N326" s="38">
        <f>VLOOKUP(C326,X$5:AB889,4,FALSE)</f>
        <v>12431276</v>
      </c>
      <c r="O326" s="38">
        <f t="shared" si="45"/>
        <v>56551980</v>
      </c>
      <c r="P326" s="38">
        <f aca="true" t="shared" si="51" ref="P326:P389">H326+M326</f>
        <v>206241280</v>
      </c>
      <c r="R326" s="69" t="s">
        <v>122</v>
      </c>
      <c r="S326" s="181" t="s">
        <v>2045</v>
      </c>
      <c r="T326" s="62">
        <v>16418375</v>
      </c>
      <c r="U326" s="62">
        <v>776200</v>
      </c>
      <c r="V326" s="62">
        <v>6956274</v>
      </c>
      <c r="X326" s="69" t="s">
        <v>128</v>
      </c>
      <c r="Y326" s="181" t="s">
        <v>2047</v>
      </c>
      <c r="Z326" s="62">
        <v>60000</v>
      </c>
      <c r="AA326" s="62">
        <v>45000</v>
      </c>
      <c r="AB326" s="62">
        <v>37500</v>
      </c>
    </row>
    <row r="327" spans="1:28" ht="15">
      <c r="A327" s="77">
        <v>323</v>
      </c>
      <c r="B327" s="78" t="s">
        <v>115</v>
      </c>
      <c r="C327" s="77" t="s">
        <v>116</v>
      </c>
      <c r="D327" s="77" t="s">
        <v>114</v>
      </c>
      <c r="E327" s="79" t="s">
        <v>117</v>
      </c>
      <c r="F327" s="87">
        <f t="shared" si="46"/>
        <v>0</v>
      </c>
      <c r="G327" s="38">
        <f t="shared" si="47"/>
        <v>6049771</v>
      </c>
      <c r="H327" s="38">
        <f t="shared" si="48"/>
        <v>6049771</v>
      </c>
      <c r="I327" s="38">
        <v>4390750</v>
      </c>
      <c r="J327" s="38">
        <v>1659021</v>
      </c>
      <c r="K327" s="38">
        <f t="shared" si="44"/>
        <v>542001</v>
      </c>
      <c r="L327" s="38">
        <f t="shared" si="49"/>
        <v>246277</v>
      </c>
      <c r="M327" s="38">
        <f t="shared" si="50"/>
        <v>788278</v>
      </c>
      <c r="N327" s="38">
        <f>VLOOKUP(C327,X$5:AB890,4,FALSE)</f>
        <v>0</v>
      </c>
      <c r="O327" s="38">
        <f t="shared" si="45"/>
        <v>246277</v>
      </c>
      <c r="P327" s="38">
        <f t="shared" si="51"/>
        <v>6838049</v>
      </c>
      <c r="R327" s="69" t="s">
        <v>125</v>
      </c>
      <c r="S327" s="181" t="s">
        <v>2046</v>
      </c>
      <c r="T327" s="62">
        <v>1052472</v>
      </c>
      <c r="U327" s="62">
        <v>1338075</v>
      </c>
      <c r="V327" s="62">
        <v>3932266</v>
      </c>
      <c r="X327" s="69" t="s">
        <v>131</v>
      </c>
      <c r="Y327" s="181" t="s">
        <v>2048</v>
      </c>
      <c r="Z327" s="62">
        <v>202400</v>
      </c>
      <c r="AA327" s="62">
        <v>22446</v>
      </c>
      <c r="AB327" s="62">
        <v>6598344</v>
      </c>
    </row>
    <row r="328" spans="1:28" ht="15">
      <c r="A328" s="77">
        <v>324</v>
      </c>
      <c r="B328" s="78" t="s">
        <v>118</v>
      </c>
      <c r="C328" s="77" t="s">
        <v>119</v>
      </c>
      <c r="D328" s="77" t="s">
        <v>114</v>
      </c>
      <c r="E328" s="79" t="s">
        <v>120</v>
      </c>
      <c r="F328" s="87">
        <f t="shared" si="46"/>
        <v>236330</v>
      </c>
      <c r="G328" s="38">
        <f t="shared" si="47"/>
        <v>859349</v>
      </c>
      <c r="H328" s="38">
        <f t="shared" si="48"/>
        <v>1095679</v>
      </c>
      <c r="I328" s="38">
        <v>420651</v>
      </c>
      <c r="J328" s="38">
        <v>438698</v>
      </c>
      <c r="K328" s="38">
        <f t="shared" si="44"/>
        <v>60700</v>
      </c>
      <c r="L328" s="38">
        <f t="shared" si="49"/>
        <v>158421</v>
      </c>
      <c r="M328" s="38">
        <f t="shared" si="50"/>
        <v>219121</v>
      </c>
      <c r="N328" s="38">
        <f>VLOOKUP(C328,X$5:AB891,4,FALSE)</f>
        <v>0</v>
      </c>
      <c r="O328" s="38">
        <f t="shared" si="45"/>
        <v>158421</v>
      </c>
      <c r="P328" s="38">
        <f t="shared" si="51"/>
        <v>1314800</v>
      </c>
      <c r="R328" s="69" t="s">
        <v>128</v>
      </c>
      <c r="S328" s="181" t="s">
        <v>2047</v>
      </c>
      <c r="T328" s="62">
        <v>3356700</v>
      </c>
      <c r="U328" s="62">
        <v>150000</v>
      </c>
      <c r="V328" s="62">
        <v>2105369</v>
      </c>
      <c r="X328" s="69" t="s">
        <v>134</v>
      </c>
      <c r="Y328" s="181" t="s">
        <v>2049</v>
      </c>
      <c r="Z328" s="62">
        <v>40000</v>
      </c>
      <c r="AA328" s="60"/>
      <c r="AB328" s="62">
        <v>291569</v>
      </c>
    </row>
    <row r="329" spans="1:28" ht="15">
      <c r="A329" s="77">
        <v>325</v>
      </c>
      <c r="B329" s="78" t="s">
        <v>121</v>
      </c>
      <c r="C329" s="77" t="s">
        <v>122</v>
      </c>
      <c r="D329" s="77" t="s">
        <v>114</v>
      </c>
      <c r="E329" s="79" t="s">
        <v>123</v>
      </c>
      <c r="F329" s="87">
        <f t="shared" si="46"/>
        <v>16418375</v>
      </c>
      <c r="G329" s="38">
        <f t="shared" si="47"/>
        <v>7732474</v>
      </c>
      <c r="H329" s="38">
        <f t="shared" si="48"/>
        <v>24150849</v>
      </c>
      <c r="I329" s="38">
        <v>776200</v>
      </c>
      <c r="J329" s="38">
        <v>6956274</v>
      </c>
      <c r="K329" s="38">
        <f t="shared" si="44"/>
        <v>153700</v>
      </c>
      <c r="L329" s="38">
        <f t="shared" si="49"/>
        <v>4065821</v>
      </c>
      <c r="M329" s="38">
        <f t="shared" si="50"/>
        <v>4219521</v>
      </c>
      <c r="N329" s="38">
        <f>VLOOKUP(C329,X$5:AB892,4,FALSE)</f>
        <v>0</v>
      </c>
      <c r="O329" s="38">
        <f t="shared" si="45"/>
        <v>4065821</v>
      </c>
      <c r="P329" s="38">
        <f t="shared" si="51"/>
        <v>28370370</v>
      </c>
      <c r="R329" s="69" t="s">
        <v>131</v>
      </c>
      <c r="S329" s="181" t="s">
        <v>2048</v>
      </c>
      <c r="T329" s="62">
        <v>5807798</v>
      </c>
      <c r="U329" s="62">
        <v>971265</v>
      </c>
      <c r="V329" s="62">
        <v>4611343</v>
      </c>
      <c r="X329" s="69" t="s">
        <v>137</v>
      </c>
      <c r="Y329" s="181" t="s">
        <v>2050</v>
      </c>
      <c r="Z329" s="62">
        <v>1422220</v>
      </c>
      <c r="AA329" s="60"/>
      <c r="AB329" s="62">
        <v>567095</v>
      </c>
    </row>
    <row r="330" spans="1:28" ht="15">
      <c r="A330" s="77">
        <v>326</v>
      </c>
      <c r="B330" s="78" t="s">
        <v>124</v>
      </c>
      <c r="C330" s="77" t="s">
        <v>125</v>
      </c>
      <c r="D330" s="77" t="s">
        <v>114</v>
      </c>
      <c r="E330" s="79" t="s">
        <v>126</v>
      </c>
      <c r="F330" s="87">
        <f t="shared" si="46"/>
        <v>1052472</v>
      </c>
      <c r="G330" s="38">
        <f t="shared" si="47"/>
        <v>5270341</v>
      </c>
      <c r="H330" s="38">
        <f t="shared" si="48"/>
        <v>6322813</v>
      </c>
      <c r="I330" s="38">
        <v>1338075</v>
      </c>
      <c r="J330" s="38">
        <v>3932266</v>
      </c>
      <c r="K330" s="38">
        <f aca="true" t="shared" si="52" ref="K330:K361">VLOOKUP(C330,X$5:AD$568,3,FALSE)</f>
        <v>578366</v>
      </c>
      <c r="L330" s="38">
        <f t="shared" si="49"/>
        <v>336105</v>
      </c>
      <c r="M330" s="38">
        <f t="shared" si="50"/>
        <v>914471</v>
      </c>
      <c r="N330" s="38">
        <f>VLOOKUP(C330,X$5:AB893,4,FALSE)</f>
        <v>0</v>
      </c>
      <c r="O330" s="38">
        <f t="shared" si="45"/>
        <v>336105</v>
      </c>
      <c r="P330" s="38">
        <f t="shared" si="51"/>
        <v>7237284</v>
      </c>
      <c r="R330" s="69" t="s">
        <v>134</v>
      </c>
      <c r="S330" s="181" t="s">
        <v>2049</v>
      </c>
      <c r="T330" s="62">
        <v>4118250</v>
      </c>
      <c r="U330" s="62">
        <v>3180840</v>
      </c>
      <c r="V330" s="62">
        <v>5797803</v>
      </c>
      <c r="X330" s="69" t="s">
        <v>140</v>
      </c>
      <c r="Y330" s="181" t="s">
        <v>2051</v>
      </c>
      <c r="Z330" s="62">
        <v>10008046</v>
      </c>
      <c r="AA330" s="62">
        <v>5525750</v>
      </c>
      <c r="AB330" s="62">
        <v>1514892</v>
      </c>
    </row>
    <row r="331" spans="1:28" ht="15">
      <c r="A331" s="77">
        <v>327</v>
      </c>
      <c r="B331" s="78" t="s">
        <v>127</v>
      </c>
      <c r="C331" s="77" t="s">
        <v>128</v>
      </c>
      <c r="D331" s="77" t="s">
        <v>114</v>
      </c>
      <c r="E331" s="79" t="s">
        <v>129</v>
      </c>
      <c r="F331" s="87">
        <f t="shared" si="46"/>
        <v>3356700</v>
      </c>
      <c r="G331" s="38">
        <f t="shared" si="47"/>
        <v>2255369</v>
      </c>
      <c r="H331" s="38">
        <f t="shared" si="48"/>
        <v>5612069</v>
      </c>
      <c r="I331" s="38">
        <v>150000</v>
      </c>
      <c r="J331" s="38">
        <v>2105369</v>
      </c>
      <c r="K331" s="38">
        <f t="shared" si="52"/>
        <v>60000</v>
      </c>
      <c r="L331" s="38">
        <f t="shared" si="49"/>
        <v>82500</v>
      </c>
      <c r="M331" s="38">
        <f t="shared" si="50"/>
        <v>142500</v>
      </c>
      <c r="N331" s="38">
        <f>VLOOKUP(C331,X$5:AB894,4,FALSE)</f>
        <v>45000</v>
      </c>
      <c r="O331" s="38">
        <f t="shared" si="45"/>
        <v>37500</v>
      </c>
      <c r="P331" s="38">
        <f t="shared" si="51"/>
        <v>5754569</v>
      </c>
      <c r="R331" s="69" t="s">
        <v>137</v>
      </c>
      <c r="S331" s="181" t="s">
        <v>2050</v>
      </c>
      <c r="T331" s="62">
        <v>5462200</v>
      </c>
      <c r="U331" s="62">
        <v>1956930</v>
      </c>
      <c r="V331" s="62">
        <v>2661724</v>
      </c>
      <c r="X331" s="69" t="s">
        <v>143</v>
      </c>
      <c r="Y331" s="181" t="s">
        <v>2052</v>
      </c>
      <c r="Z331" s="62">
        <v>1364000</v>
      </c>
      <c r="AA331" s="62">
        <v>758300</v>
      </c>
      <c r="AB331" s="62">
        <v>1006079</v>
      </c>
    </row>
    <row r="332" spans="1:28" ht="15">
      <c r="A332" s="77">
        <v>328</v>
      </c>
      <c r="B332" s="78" t="s">
        <v>130</v>
      </c>
      <c r="C332" s="77" t="s">
        <v>131</v>
      </c>
      <c r="D332" s="77" t="s">
        <v>114</v>
      </c>
      <c r="E332" s="79" t="s">
        <v>132</v>
      </c>
      <c r="F332" s="87">
        <f t="shared" si="46"/>
        <v>5807798</v>
      </c>
      <c r="G332" s="38">
        <f t="shared" si="47"/>
        <v>5582608</v>
      </c>
      <c r="H332" s="38">
        <f t="shared" si="48"/>
        <v>11390406</v>
      </c>
      <c r="I332" s="38">
        <v>971265</v>
      </c>
      <c r="J332" s="38">
        <v>4611343</v>
      </c>
      <c r="K332" s="38">
        <f t="shared" si="52"/>
        <v>202400</v>
      </c>
      <c r="L332" s="38">
        <f t="shared" si="49"/>
        <v>6620790</v>
      </c>
      <c r="M332" s="38">
        <f t="shared" si="50"/>
        <v>6823190</v>
      </c>
      <c r="N332" s="38">
        <f>VLOOKUP(C332,X$5:AB895,4,FALSE)</f>
        <v>22446</v>
      </c>
      <c r="O332" s="38">
        <f t="shared" si="45"/>
        <v>6598344</v>
      </c>
      <c r="P332" s="38">
        <f t="shared" si="51"/>
        <v>18213596</v>
      </c>
      <c r="R332" s="69" t="s">
        <v>140</v>
      </c>
      <c r="S332" s="181" t="s">
        <v>2051</v>
      </c>
      <c r="T332" s="62">
        <v>4285622</v>
      </c>
      <c r="U332" s="62">
        <v>3295600</v>
      </c>
      <c r="V332" s="62">
        <v>9307731</v>
      </c>
      <c r="X332" s="69" t="s">
        <v>146</v>
      </c>
      <c r="Y332" s="181" t="s">
        <v>2053</v>
      </c>
      <c r="Z332" s="62">
        <v>59713833</v>
      </c>
      <c r="AA332" s="62">
        <v>3922000</v>
      </c>
      <c r="AB332" s="62">
        <v>38189823</v>
      </c>
    </row>
    <row r="333" spans="1:28" ht="15">
      <c r="A333" s="77">
        <v>329</v>
      </c>
      <c r="B333" s="78" t="s">
        <v>133</v>
      </c>
      <c r="C333" s="77" t="s">
        <v>134</v>
      </c>
      <c r="D333" s="77" t="s">
        <v>114</v>
      </c>
      <c r="E333" s="79" t="s">
        <v>135</v>
      </c>
      <c r="F333" s="87">
        <f t="shared" si="46"/>
        <v>4118250</v>
      </c>
      <c r="G333" s="38">
        <f t="shared" si="47"/>
        <v>8978643</v>
      </c>
      <c r="H333" s="38">
        <f t="shared" si="48"/>
        <v>13096893</v>
      </c>
      <c r="I333" s="38">
        <v>3180840</v>
      </c>
      <c r="J333" s="38">
        <v>5797803</v>
      </c>
      <c r="K333" s="38">
        <f t="shared" si="52"/>
        <v>40000</v>
      </c>
      <c r="L333" s="38">
        <f t="shared" si="49"/>
        <v>291569</v>
      </c>
      <c r="M333" s="38">
        <f t="shared" si="50"/>
        <v>331569</v>
      </c>
      <c r="N333" s="38">
        <f>VLOOKUP(C333,X$5:AB896,4,FALSE)</f>
        <v>0</v>
      </c>
      <c r="O333" s="38">
        <f t="shared" si="45"/>
        <v>291569</v>
      </c>
      <c r="P333" s="38">
        <f t="shared" si="51"/>
        <v>13428462</v>
      </c>
      <c r="R333" s="69" t="s">
        <v>143</v>
      </c>
      <c r="S333" s="181" t="s">
        <v>2052</v>
      </c>
      <c r="T333" s="62">
        <v>5266400</v>
      </c>
      <c r="U333" s="62">
        <v>5175900</v>
      </c>
      <c r="V333" s="62">
        <v>2278748</v>
      </c>
      <c r="X333" s="69" t="s">
        <v>149</v>
      </c>
      <c r="Y333" s="181" t="s">
        <v>2054</v>
      </c>
      <c r="Z333" s="62">
        <v>26470</v>
      </c>
      <c r="AA333" s="60"/>
      <c r="AB333" s="62">
        <v>494869</v>
      </c>
    </row>
    <row r="334" spans="1:28" ht="15">
      <c r="A334" s="77">
        <v>330</v>
      </c>
      <c r="B334" s="78" t="s">
        <v>136</v>
      </c>
      <c r="C334" s="77" t="s">
        <v>137</v>
      </c>
      <c r="D334" s="77" t="s">
        <v>114</v>
      </c>
      <c r="E334" s="79" t="s">
        <v>138</v>
      </c>
      <c r="F334" s="87">
        <f t="shared" si="46"/>
        <v>5462200</v>
      </c>
      <c r="G334" s="38">
        <f t="shared" si="47"/>
        <v>4618654</v>
      </c>
      <c r="H334" s="38">
        <f t="shared" si="48"/>
        <v>10080854</v>
      </c>
      <c r="I334" s="38">
        <v>1956930</v>
      </c>
      <c r="J334" s="38">
        <v>2661724</v>
      </c>
      <c r="K334" s="38">
        <f t="shared" si="52"/>
        <v>1422220</v>
      </c>
      <c r="L334" s="38">
        <f t="shared" si="49"/>
        <v>567095</v>
      </c>
      <c r="M334" s="38">
        <f t="shared" si="50"/>
        <v>1989315</v>
      </c>
      <c r="N334" s="38">
        <f>VLOOKUP(C334,X$5:AB897,4,FALSE)</f>
        <v>0</v>
      </c>
      <c r="O334" s="38">
        <f t="shared" si="45"/>
        <v>567095</v>
      </c>
      <c r="P334" s="38">
        <f t="shared" si="51"/>
        <v>12070169</v>
      </c>
      <c r="R334" s="69" t="s">
        <v>146</v>
      </c>
      <c r="S334" s="181" t="s">
        <v>2053</v>
      </c>
      <c r="T334" s="62">
        <v>2443701</v>
      </c>
      <c r="U334" s="62">
        <v>1722060</v>
      </c>
      <c r="V334" s="62">
        <v>5426818</v>
      </c>
      <c r="X334" s="69" t="s">
        <v>152</v>
      </c>
      <c r="Y334" s="181" t="s">
        <v>2055</v>
      </c>
      <c r="Z334" s="60"/>
      <c r="AA334" s="62">
        <v>488725</v>
      </c>
      <c r="AB334" s="62">
        <v>441209</v>
      </c>
    </row>
    <row r="335" spans="1:28" ht="15">
      <c r="A335" s="77">
        <v>331</v>
      </c>
      <c r="B335" s="78" t="s">
        <v>139</v>
      </c>
      <c r="C335" s="77" t="s">
        <v>140</v>
      </c>
      <c r="D335" s="77" t="s">
        <v>114</v>
      </c>
      <c r="E335" s="79" t="s">
        <v>141</v>
      </c>
      <c r="F335" s="87">
        <f t="shared" si="46"/>
        <v>4285622</v>
      </c>
      <c r="G335" s="38">
        <f t="shared" si="47"/>
        <v>12603331</v>
      </c>
      <c r="H335" s="38">
        <f t="shared" si="48"/>
        <v>16888953</v>
      </c>
      <c r="I335" s="38">
        <v>3295600</v>
      </c>
      <c r="J335" s="38">
        <v>9307731</v>
      </c>
      <c r="K335" s="38">
        <f t="shared" si="52"/>
        <v>10008046</v>
      </c>
      <c r="L335" s="38">
        <f t="shared" si="49"/>
        <v>7040642</v>
      </c>
      <c r="M335" s="38">
        <f t="shared" si="50"/>
        <v>17048688</v>
      </c>
      <c r="N335" s="38">
        <f>VLOOKUP(C335,X$5:AB898,4,FALSE)</f>
        <v>5525750</v>
      </c>
      <c r="O335" s="38">
        <f t="shared" si="45"/>
        <v>1514892</v>
      </c>
      <c r="P335" s="38">
        <f t="shared" si="51"/>
        <v>33937641</v>
      </c>
      <c r="R335" s="69" t="s">
        <v>149</v>
      </c>
      <c r="S335" s="181" t="s">
        <v>2054</v>
      </c>
      <c r="T335" s="62">
        <v>196250</v>
      </c>
      <c r="U335" s="62">
        <v>52170</v>
      </c>
      <c r="V335" s="62">
        <v>431470</v>
      </c>
      <c r="X335" s="69" t="s">
        <v>155</v>
      </c>
      <c r="Y335" s="181" t="s">
        <v>2056</v>
      </c>
      <c r="Z335" s="62">
        <v>17000</v>
      </c>
      <c r="AA335" s="62">
        <v>289667</v>
      </c>
      <c r="AB335" s="62">
        <v>145075</v>
      </c>
    </row>
    <row r="336" spans="1:28" ht="15">
      <c r="A336" s="77">
        <v>332</v>
      </c>
      <c r="B336" s="78" t="s">
        <v>142</v>
      </c>
      <c r="C336" s="77" t="s">
        <v>143</v>
      </c>
      <c r="D336" s="77" t="s">
        <v>114</v>
      </c>
      <c r="E336" s="79" t="s">
        <v>144</v>
      </c>
      <c r="F336" s="87">
        <f t="shared" si="46"/>
        <v>5266400</v>
      </c>
      <c r="G336" s="38">
        <f t="shared" si="47"/>
        <v>7454648</v>
      </c>
      <c r="H336" s="38">
        <f t="shared" si="48"/>
        <v>12721048</v>
      </c>
      <c r="I336" s="38">
        <v>5175900</v>
      </c>
      <c r="J336" s="38">
        <v>2278748</v>
      </c>
      <c r="K336" s="38">
        <f t="shared" si="52"/>
        <v>1364000</v>
      </c>
      <c r="L336" s="38">
        <f t="shared" si="49"/>
        <v>1764379</v>
      </c>
      <c r="M336" s="38">
        <f t="shared" si="50"/>
        <v>3128379</v>
      </c>
      <c r="N336" s="38">
        <f>VLOOKUP(C336,X$5:AB899,4,FALSE)</f>
        <v>758300</v>
      </c>
      <c r="O336" s="38">
        <f t="shared" si="45"/>
        <v>1006079</v>
      </c>
      <c r="P336" s="38">
        <f t="shared" si="51"/>
        <v>15849427</v>
      </c>
      <c r="R336" s="69" t="s">
        <v>152</v>
      </c>
      <c r="S336" s="181" t="s">
        <v>2055</v>
      </c>
      <c r="T336" s="62">
        <v>5600620</v>
      </c>
      <c r="U336" s="62">
        <v>3646459</v>
      </c>
      <c r="V336" s="62">
        <v>4977748</v>
      </c>
      <c r="X336" s="69" t="s">
        <v>158</v>
      </c>
      <c r="Y336" s="181" t="s">
        <v>2057</v>
      </c>
      <c r="Z336" s="62">
        <v>92000</v>
      </c>
      <c r="AA336" s="62">
        <v>216100</v>
      </c>
      <c r="AB336" s="62">
        <v>5110046</v>
      </c>
    </row>
    <row r="337" spans="1:28" ht="15">
      <c r="A337" s="77">
        <v>333</v>
      </c>
      <c r="B337" s="78" t="s">
        <v>145</v>
      </c>
      <c r="C337" s="77" t="s">
        <v>146</v>
      </c>
      <c r="D337" s="77" t="s">
        <v>114</v>
      </c>
      <c r="E337" s="79" t="s">
        <v>147</v>
      </c>
      <c r="F337" s="87">
        <f t="shared" si="46"/>
        <v>2443701</v>
      </c>
      <c r="G337" s="38">
        <f t="shared" si="47"/>
        <v>7148878</v>
      </c>
      <c r="H337" s="38">
        <f t="shared" si="48"/>
        <v>9592579</v>
      </c>
      <c r="I337" s="38">
        <v>1722060</v>
      </c>
      <c r="J337" s="38">
        <v>5426818</v>
      </c>
      <c r="K337" s="38">
        <f t="shared" si="52"/>
        <v>59713833</v>
      </c>
      <c r="L337" s="38">
        <f t="shared" si="49"/>
        <v>42111823</v>
      </c>
      <c r="M337" s="38">
        <f t="shared" si="50"/>
        <v>101825656</v>
      </c>
      <c r="N337" s="38">
        <f>VLOOKUP(C337,X$5:AB900,4,FALSE)</f>
        <v>3922000</v>
      </c>
      <c r="O337" s="38">
        <f t="shared" si="45"/>
        <v>38189823</v>
      </c>
      <c r="P337" s="38">
        <f t="shared" si="51"/>
        <v>111418235</v>
      </c>
      <c r="R337" s="69" t="s">
        <v>155</v>
      </c>
      <c r="S337" s="181" t="s">
        <v>2056</v>
      </c>
      <c r="T337" s="62">
        <v>975</v>
      </c>
      <c r="U337" s="62">
        <v>71650</v>
      </c>
      <c r="V337" s="62">
        <v>295450</v>
      </c>
      <c r="X337" s="69" t="s">
        <v>161</v>
      </c>
      <c r="Y337" s="181" t="s">
        <v>2058</v>
      </c>
      <c r="Z337" s="62">
        <v>13495310</v>
      </c>
      <c r="AA337" s="60"/>
      <c r="AB337" s="62">
        <v>16972523</v>
      </c>
    </row>
    <row r="338" spans="1:28" ht="15">
      <c r="A338" s="77">
        <v>334</v>
      </c>
      <c r="B338" s="78" t="s">
        <v>148</v>
      </c>
      <c r="C338" s="77" t="s">
        <v>149</v>
      </c>
      <c r="D338" s="77" t="s">
        <v>114</v>
      </c>
      <c r="E338" s="79" t="s">
        <v>150</v>
      </c>
      <c r="F338" s="87">
        <f t="shared" si="46"/>
        <v>196250</v>
      </c>
      <c r="G338" s="38">
        <f t="shared" si="47"/>
        <v>483640</v>
      </c>
      <c r="H338" s="38">
        <f t="shared" si="48"/>
        <v>679890</v>
      </c>
      <c r="I338" s="38">
        <v>52170</v>
      </c>
      <c r="J338" s="38">
        <v>431470</v>
      </c>
      <c r="K338" s="38">
        <f t="shared" si="52"/>
        <v>26470</v>
      </c>
      <c r="L338" s="38">
        <f t="shared" si="49"/>
        <v>494869</v>
      </c>
      <c r="M338" s="38">
        <f t="shared" si="50"/>
        <v>521339</v>
      </c>
      <c r="N338" s="38">
        <f>VLOOKUP(C338,X$5:AB901,4,FALSE)</f>
        <v>0</v>
      </c>
      <c r="O338" s="38">
        <f t="shared" si="45"/>
        <v>494869</v>
      </c>
      <c r="P338" s="38">
        <f t="shared" si="51"/>
        <v>1201229</v>
      </c>
      <c r="R338" s="69" t="s">
        <v>158</v>
      </c>
      <c r="S338" s="181" t="s">
        <v>2057</v>
      </c>
      <c r="T338" s="62">
        <v>329500</v>
      </c>
      <c r="U338" s="62">
        <v>205000</v>
      </c>
      <c r="V338" s="62">
        <v>3228235</v>
      </c>
      <c r="X338" s="69" t="s">
        <v>164</v>
      </c>
      <c r="Y338" s="181" t="s">
        <v>2059</v>
      </c>
      <c r="Z338" s="60"/>
      <c r="AA338" s="60"/>
      <c r="AB338" s="62">
        <v>4350</v>
      </c>
    </row>
    <row r="339" spans="1:28" ht="15">
      <c r="A339" s="77">
        <v>335</v>
      </c>
      <c r="B339" s="78" t="s">
        <v>151</v>
      </c>
      <c r="C339" s="77" t="s">
        <v>152</v>
      </c>
      <c r="D339" s="77" t="s">
        <v>114</v>
      </c>
      <c r="E339" s="79" t="s">
        <v>153</v>
      </c>
      <c r="F339" s="87">
        <f t="shared" si="46"/>
        <v>5600620</v>
      </c>
      <c r="G339" s="38">
        <f t="shared" si="47"/>
        <v>8624207</v>
      </c>
      <c r="H339" s="38">
        <f t="shared" si="48"/>
        <v>14224827</v>
      </c>
      <c r="I339" s="38">
        <v>3646459</v>
      </c>
      <c r="J339" s="38">
        <v>4977748</v>
      </c>
      <c r="K339" s="38">
        <f t="shared" si="52"/>
        <v>0</v>
      </c>
      <c r="L339" s="38">
        <f t="shared" si="49"/>
        <v>929934</v>
      </c>
      <c r="M339" s="38">
        <f t="shared" si="50"/>
        <v>929934</v>
      </c>
      <c r="N339" s="38">
        <f>VLOOKUP(C339,X$5:AB902,4,FALSE)</f>
        <v>488725</v>
      </c>
      <c r="O339" s="38">
        <f t="shared" si="45"/>
        <v>441209</v>
      </c>
      <c r="P339" s="38">
        <f t="shared" si="51"/>
        <v>15154761</v>
      </c>
      <c r="R339" s="69" t="s">
        <v>161</v>
      </c>
      <c r="S339" s="181" t="s">
        <v>2058</v>
      </c>
      <c r="T339" s="62">
        <v>5334805</v>
      </c>
      <c r="U339" s="62">
        <v>2130996</v>
      </c>
      <c r="V339" s="62">
        <v>17562253</v>
      </c>
      <c r="X339" s="69" t="s">
        <v>167</v>
      </c>
      <c r="Y339" s="181" t="s">
        <v>2060</v>
      </c>
      <c r="Z339" s="62">
        <v>2337500</v>
      </c>
      <c r="AA339" s="62">
        <v>80000</v>
      </c>
      <c r="AB339" s="62">
        <v>9537421</v>
      </c>
    </row>
    <row r="340" spans="1:28" ht="15">
      <c r="A340" s="77">
        <v>336</v>
      </c>
      <c r="B340" s="78" t="s">
        <v>154</v>
      </c>
      <c r="C340" s="77" t="s">
        <v>155</v>
      </c>
      <c r="D340" s="77" t="s">
        <v>114</v>
      </c>
      <c r="E340" s="79" t="s">
        <v>156</v>
      </c>
      <c r="F340" s="87">
        <f t="shared" si="46"/>
        <v>975</v>
      </c>
      <c r="G340" s="38">
        <f t="shared" si="47"/>
        <v>367100</v>
      </c>
      <c r="H340" s="38">
        <f t="shared" si="48"/>
        <v>368075</v>
      </c>
      <c r="I340" s="38">
        <v>71650</v>
      </c>
      <c r="J340" s="38">
        <v>295450</v>
      </c>
      <c r="K340" s="38">
        <f t="shared" si="52"/>
        <v>17000</v>
      </c>
      <c r="L340" s="38">
        <f t="shared" si="49"/>
        <v>434742</v>
      </c>
      <c r="M340" s="38">
        <f t="shared" si="50"/>
        <v>451742</v>
      </c>
      <c r="N340" s="38">
        <f>VLOOKUP(C340,X$5:AB903,4,FALSE)</f>
        <v>289667</v>
      </c>
      <c r="O340" s="38">
        <f t="shared" si="45"/>
        <v>145075</v>
      </c>
      <c r="P340" s="38">
        <f t="shared" si="51"/>
        <v>819817</v>
      </c>
      <c r="R340" s="69" t="s">
        <v>164</v>
      </c>
      <c r="S340" s="181" t="s">
        <v>2059</v>
      </c>
      <c r="T340" s="62">
        <v>2746251</v>
      </c>
      <c r="U340" s="62">
        <v>1378045</v>
      </c>
      <c r="V340" s="62">
        <v>2174991</v>
      </c>
      <c r="X340" s="69" t="s">
        <v>170</v>
      </c>
      <c r="Y340" s="181" t="s">
        <v>2061</v>
      </c>
      <c r="Z340" s="62">
        <v>9087696</v>
      </c>
      <c r="AA340" s="62">
        <v>1520452</v>
      </c>
      <c r="AB340" s="62">
        <v>14220532</v>
      </c>
    </row>
    <row r="341" spans="1:28" ht="15">
      <c r="A341" s="77">
        <v>337</v>
      </c>
      <c r="B341" s="78" t="s">
        <v>157</v>
      </c>
      <c r="C341" s="77" t="s">
        <v>158</v>
      </c>
      <c r="D341" s="77" t="s">
        <v>114</v>
      </c>
      <c r="E341" s="79" t="s">
        <v>159</v>
      </c>
      <c r="F341" s="87">
        <f t="shared" si="46"/>
        <v>329500</v>
      </c>
      <c r="G341" s="38">
        <f t="shared" si="47"/>
        <v>3433235</v>
      </c>
      <c r="H341" s="38">
        <f t="shared" si="48"/>
        <v>3762735</v>
      </c>
      <c r="I341" s="38">
        <v>205000</v>
      </c>
      <c r="J341" s="38">
        <v>3228235</v>
      </c>
      <c r="K341" s="38">
        <f t="shared" si="52"/>
        <v>92000</v>
      </c>
      <c r="L341" s="38">
        <f t="shared" si="49"/>
        <v>5326146</v>
      </c>
      <c r="M341" s="38">
        <f t="shared" si="50"/>
        <v>5418146</v>
      </c>
      <c r="N341" s="38">
        <f>VLOOKUP(C341,X$5:AB904,4,FALSE)</f>
        <v>216100</v>
      </c>
      <c r="O341" s="38">
        <f t="shared" si="45"/>
        <v>5110046</v>
      </c>
      <c r="P341" s="38">
        <f t="shared" si="51"/>
        <v>9180881</v>
      </c>
      <c r="R341" s="69" t="s">
        <v>167</v>
      </c>
      <c r="S341" s="181" t="s">
        <v>2060</v>
      </c>
      <c r="T341" s="62">
        <v>12393441</v>
      </c>
      <c r="U341" s="62">
        <v>2171921</v>
      </c>
      <c r="V341" s="62">
        <v>13437114</v>
      </c>
      <c r="X341" s="69" t="s">
        <v>173</v>
      </c>
      <c r="Y341" s="181" t="s">
        <v>2062</v>
      </c>
      <c r="Z341" s="62">
        <v>132500</v>
      </c>
      <c r="AA341" s="62">
        <v>82000</v>
      </c>
      <c r="AB341" s="60"/>
    </row>
    <row r="342" spans="1:28" ht="15">
      <c r="A342" s="77">
        <v>338</v>
      </c>
      <c r="B342" s="78" t="s">
        <v>160</v>
      </c>
      <c r="C342" s="77" t="s">
        <v>161</v>
      </c>
      <c r="D342" s="77" t="s">
        <v>114</v>
      </c>
      <c r="E342" s="79" t="s">
        <v>162</v>
      </c>
      <c r="F342" s="87">
        <f t="shared" si="46"/>
        <v>5334805</v>
      </c>
      <c r="G342" s="38">
        <f t="shared" si="47"/>
        <v>19693249</v>
      </c>
      <c r="H342" s="38">
        <f t="shared" si="48"/>
        <v>25028054</v>
      </c>
      <c r="I342" s="38">
        <v>2130996</v>
      </c>
      <c r="J342" s="38">
        <v>17562253</v>
      </c>
      <c r="K342" s="38">
        <f t="shared" si="52"/>
        <v>13495310</v>
      </c>
      <c r="L342" s="38">
        <f t="shared" si="49"/>
        <v>16972523</v>
      </c>
      <c r="M342" s="38">
        <f t="shared" si="50"/>
        <v>30467833</v>
      </c>
      <c r="N342" s="38">
        <f>VLOOKUP(C342,X$5:AB905,4,FALSE)</f>
        <v>0</v>
      </c>
      <c r="O342" s="38">
        <f t="shared" si="45"/>
        <v>16972523</v>
      </c>
      <c r="P342" s="38">
        <f t="shared" si="51"/>
        <v>55495887</v>
      </c>
      <c r="R342" s="69" t="s">
        <v>170</v>
      </c>
      <c r="S342" s="181" t="s">
        <v>2061</v>
      </c>
      <c r="T342" s="62">
        <v>24158992</v>
      </c>
      <c r="U342" s="62">
        <v>3602455</v>
      </c>
      <c r="V342" s="62">
        <v>20750756</v>
      </c>
      <c r="X342" s="69" t="s">
        <v>176</v>
      </c>
      <c r="Y342" s="181" t="s">
        <v>2063</v>
      </c>
      <c r="Z342" s="60"/>
      <c r="AA342" s="62">
        <v>20453704</v>
      </c>
      <c r="AB342" s="62">
        <v>80713</v>
      </c>
    </row>
    <row r="343" spans="1:28" ht="15">
      <c r="A343" s="77">
        <v>339</v>
      </c>
      <c r="B343" s="78" t="s">
        <v>163</v>
      </c>
      <c r="C343" s="77" t="s">
        <v>164</v>
      </c>
      <c r="D343" s="77" t="s">
        <v>114</v>
      </c>
      <c r="E343" s="79" t="s">
        <v>165</v>
      </c>
      <c r="F343" s="87">
        <f t="shared" si="46"/>
        <v>2746251</v>
      </c>
      <c r="G343" s="38">
        <f t="shared" si="47"/>
        <v>3553036</v>
      </c>
      <c r="H343" s="38">
        <f t="shared" si="48"/>
        <v>6299287</v>
      </c>
      <c r="I343" s="38">
        <v>1378045</v>
      </c>
      <c r="J343" s="38">
        <v>2174991</v>
      </c>
      <c r="K343" s="38">
        <f t="shared" si="52"/>
        <v>0</v>
      </c>
      <c r="L343" s="38">
        <f t="shared" si="49"/>
        <v>4350</v>
      </c>
      <c r="M343" s="38">
        <f t="shared" si="50"/>
        <v>4350</v>
      </c>
      <c r="N343" s="38">
        <f>VLOOKUP(C343,X$5:AB906,4,FALSE)</f>
        <v>0</v>
      </c>
      <c r="O343" s="38">
        <f t="shared" si="45"/>
        <v>4350</v>
      </c>
      <c r="P343" s="38">
        <f t="shared" si="51"/>
        <v>6303637</v>
      </c>
      <c r="R343" s="69" t="s">
        <v>173</v>
      </c>
      <c r="S343" s="181" t="s">
        <v>2062</v>
      </c>
      <c r="T343" s="60"/>
      <c r="U343" s="62">
        <v>177500</v>
      </c>
      <c r="V343" s="62">
        <v>642971</v>
      </c>
      <c r="X343" s="69" t="s">
        <v>179</v>
      </c>
      <c r="Y343" s="181" t="s">
        <v>2064</v>
      </c>
      <c r="Z343" s="62">
        <v>10000</v>
      </c>
      <c r="AA343" s="60"/>
      <c r="AB343" s="62">
        <v>719427</v>
      </c>
    </row>
    <row r="344" spans="1:28" ht="15">
      <c r="A344" s="77">
        <v>340</v>
      </c>
      <c r="B344" s="78" t="s">
        <v>166</v>
      </c>
      <c r="C344" s="77" t="s">
        <v>167</v>
      </c>
      <c r="D344" s="77" t="s">
        <v>114</v>
      </c>
      <c r="E344" s="79" t="s">
        <v>168</v>
      </c>
      <c r="F344" s="87">
        <f t="shared" si="46"/>
        <v>12393441</v>
      </c>
      <c r="G344" s="38">
        <f t="shared" si="47"/>
        <v>15609035</v>
      </c>
      <c r="H344" s="38">
        <f t="shared" si="48"/>
        <v>28002476</v>
      </c>
      <c r="I344" s="38">
        <v>2171921</v>
      </c>
      <c r="J344" s="38">
        <v>13437114</v>
      </c>
      <c r="K344" s="38">
        <f t="shared" si="52"/>
        <v>2337500</v>
      </c>
      <c r="L344" s="38">
        <f t="shared" si="49"/>
        <v>9617421</v>
      </c>
      <c r="M344" s="38">
        <f t="shared" si="50"/>
        <v>11954921</v>
      </c>
      <c r="N344" s="38">
        <f>VLOOKUP(C344,X$5:AB907,4,FALSE)</f>
        <v>80000</v>
      </c>
      <c r="O344" s="38">
        <f t="shared" si="45"/>
        <v>9537421</v>
      </c>
      <c r="P344" s="38">
        <f t="shared" si="51"/>
        <v>39957397</v>
      </c>
      <c r="R344" s="69" t="s">
        <v>176</v>
      </c>
      <c r="S344" s="181" t="s">
        <v>2063</v>
      </c>
      <c r="T344" s="62">
        <v>1803400</v>
      </c>
      <c r="U344" s="62">
        <v>663350</v>
      </c>
      <c r="V344" s="62">
        <v>2497636</v>
      </c>
      <c r="X344" s="69" t="s">
        <v>182</v>
      </c>
      <c r="Y344" s="181" t="s">
        <v>2065</v>
      </c>
      <c r="Z344" s="60"/>
      <c r="AA344" s="60"/>
      <c r="AB344" s="62">
        <v>1714208</v>
      </c>
    </row>
    <row r="345" spans="1:28" ht="15">
      <c r="A345" s="77">
        <v>341</v>
      </c>
      <c r="B345" s="78" t="s">
        <v>169</v>
      </c>
      <c r="C345" s="77" t="s">
        <v>170</v>
      </c>
      <c r="D345" s="77" t="s">
        <v>114</v>
      </c>
      <c r="E345" s="79" t="s">
        <v>171</v>
      </c>
      <c r="F345" s="87">
        <f t="shared" si="46"/>
        <v>24158992</v>
      </c>
      <c r="G345" s="38">
        <f t="shared" si="47"/>
        <v>24353211</v>
      </c>
      <c r="H345" s="38">
        <f t="shared" si="48"/>
        <v>48512203</v>
      </c>
      <c r="I345" s="38">
        <v>3602455</v>
      </c>
      <c r="J345" s="38">
        <v>20750756</v>
      </c>
      <c r="K345" s="38">
        <f t="shared" si="52"/>
        <v>9087696</v>
      </c>
      <c r="L345" s="38">
        <f t="shared" si="49"/>
        <v>15740984</v>
      </c>
      <c r="M345" s="38">
        <f t="shared" si="50"/>
        <v>24828680</v>
      </c>
      <c r="N345" s="38">
        <f>VLOOKUP(C345,X$5:AB908,4,FALSE)</f>
        <v>1520452</v>
      </c>
      <c r="O345" s="38">
        <f t="shared" si="45"/>
        <v>14220532</v>
      </c>
      <c r="P345" s="38">
        <f t="shared" si="51"/>
        <v>73340883</v>
      </c>
      <c r="R345" s="69" t="s">
        <v>179</v>
      </c>
      <c r="S345" s="181" t="s">
        <v>2064</v>
      </c>
      <c r="T345" s="60"/>
      <c r="U345" s="62">
        <v>120025</v>
      </c>
      <c r="V345" s="62">
        <v>1972989</v>
      </c>
      <c r="X345" s="69" t="s">
        <v>185</v>
      </c>
      <c r="Y345" s="181" t="s">
        <v>2066</v>
      </c>
      <c r="Z345" s="60"/>
      <c r="AA345" s="60"/>
      <c r="AB345" s="62">
        <v>2300</v>
      </c>
    </row>
    <row r="346" spans="1:28" ht="15">
      <c r="A346" s="77">
        <v>342</v>
      </c>
      <c r="B346" s="78" t="s">
        <v>172</v>
      </c>
      <c r="C346" s="77" t="s">
        <v>173</v>
      </c>
      <c r="D346" s="77" t="s">
        <v>114</v>
      </c>
      <c r="E346" s="79" t="s">
        <v>174</v>
      </c>
      <c r="F346" s="87">
        <f t="shared" si="46"/>
        <v>0</v>
      </c>
      <c r="G346" s="38">
        <f t="shared" si="47"/>
        <v>820471</v>
      </c>
      <c r="H346" s="38">
        <f t="shared" si="48"/>
        <v>820471</v>
      </c>
      <c r="I346" s="38">
        <v>177500</v>
      </c>
      <c r="J346" s="38">
        <v>642971</v>
      </c>
      <c r="K346" s="38">
        <f t="shared" si="52"/>
        <v>132500</v>
      </c>
      <c r="L346" s="38">
        <f t="shared" si="49"/>
        <v>82000</v>
      </c>
      <c r="M346" s="38">
        <f t="shared" si="50"/>
        <v>214500</v>
      </c>
      <c r="N346" s="38">
        <f>VLOOKUP(C346,X$5:AB909,4,FALSE)</f>
        <v>82000</v>
      </c>
      <c r="O346" s="38">
        <f t="shared" si="45"/>
        <v>0</v>
      </c>
      <c r="P346" s="38">
        <f t="shared" si="51"/>
        <v>1034971</v>
      </c>
      <c r="R346" s="69" t="s">
        <v>182</v>
      </c>
      <c r="S346" s="181" t="s">
        <v>2065</v>
      </c>
      <c r="T346" s="62">
        <v>3123535</v>
      </c>
      <c r="U346" s="62">
        <v>3813775</v>
      </c>
      <c r="V346" s="62">
        <v>5335794</v>
      </c>
      <c r="X346" s="69" t="s">
        <v>188</v>
      </c>
      <c r="Y346" s="181" t="s">
        <v>2067</v>
      </c>
      <c r="Z346" s="62">
        <v>6946451</v>
      </c>
      <c r="AA346" s="62">
        <v>551303</v>
      </c>
      <c r="AB346" s="62">
        <v>8464924</v>
      </c>
    </row>
    <row r="347" spans="1:28" ht="15">
      <c r="A347" s="77">
        <v>343</v>
      </c>
      <c r="B347" s="78" t="s">
        <v>175</v>
      </c>
      <c r="C347" s="77" t="s">
        <v>176</v>
      </c>
      <c r="D347" s="77" t="s">
        <v>114</v>
      </c>
      <c r="E347" s="79" t="s">
        <v>177</v>
      </c>
      <c r="F347" s="87">
        <f t="shared" si="46"/>
        <v>1803400</v>
      </c>
      <c r="G347" s="38">
        <f t="shared" si="47"/>
        <v>3160986</v>
      </c>
      <c r="H347" s="38">
        <f t="shared" si="48"/>
        <v>4964386</v>
      </c>
      <c r="I347" s="38">
        <v>663350</v>
      </c>
      <c r="J347" s="38">
        <v>2497636</v>
      </c>
      <c r="K347" s="38">
        <f t="shared" si="52"/>
        <v>0</v>
      </c>
      <c r="L347" s="38">
        <f t="shared" si="49"/>
        <v>20534417</v>
      </c>
      <c r="M347" s="38">
        <f t="shared" si="50"/>
        <v>20534417</v>
      </c>
      <c r="N347" s="38">
        <f>VLOOKUP(C347,X$5:AB910,4,FALSE)</f>
        <v>20453704</v>
      </c>
      <c r="O347" s="38">
        <f t="shared" si="45"/>
        <v>80713</v>
      </c>
      <c r="P347" s="38">
        <f t="shared" si="51"/>
        <v>25498803</v>
      </c>
      <c r="R347" s="69" t="s">
        <v>185</v>
      </c>
      <c r="S347" s="181" t="s">
        <v>2066</v>
      </c>
      <c r="T347" s="60"/>
      <c r="U347" s="62">
        <v>138000</v>
      </c>
      <c r="V347" s="62">
        <v>721658</v>
      </c>
      <c r="X347" s="69" t="s">
        <v>191</v>
      </c>
      <c r="Y347" s="181" t="s">
        <v>2068</v>
      </c>
      <c r="Z347" s="62">
        <v>13217503</v>
      </c>
      <c r="AA347" s="62">
        <v>1</v>
      </c>
      <c r="AB347" s="62">
        <v>1999343</v>
      </c>
    </row>
    <row r="348" spans="1:28" ht="15">
      <c r="A348" s="77">
        <v>344</v>
      </c>
      <c r="B348" s="78" t="s">
        <v>178</v>
      </c>
      <c r="C348" s="77" t="s">
        <v>179</v>
      </c>
      <c r="D348" s="77" t="s">
        <v>114</v>
      </c>
      <c r="E348" s="79" t="s">
        <v>180</v>
      </c>
      <c r="F348" s="87">
        <f t="shared" si="46"/>
        <v>0</v>
      </c>
      <c r="G348" s="38">
        <f t="shared" si="47"/>
        <v>2093014</v>
      </c>
      <c r="H348" s="38">
        <f t="shared" si="48"/>
        <v>2093014</v>
      </c>
      <c r="I348" s="38">
        <v>120025</v>
      </c>
      <c r="J348" s="38">
        <v>1972989</v>
      </c>
      <c r="K348" s="38">
        <f t="shared" si="52"/>
        <v>10000</v>
      </c>
      <c r="L348" s="38">
        <f t="shared" si="49"/>
        <v>719427</v>
      </c>
      <c r="M348" s="38">
        <f t="shared" si="50"/>
        <v>729427</v>
      </c>
      <c r="N348" s="38">
        <f>VLOOKUP(C348,X$5:AB911,4,FALSE)</f>
        <v>0</v>
      </c>
      <c r="O348" s="38">
        <f t="shared" si="45"/>
        <v>719427</v>
      </c>
      <c r="P348" s="38">
        <f t="shared" si="51"/>
        <v>2822441</v>
      </c>
      <c r="R348" s="69" t="s">
        <v>188</v>
      </c>
      <c r="S348" s="181" t="s">
        <v>2067</v>
      </c>
      <c r="T348" s="62">
        <v>48429037</v>
      </c>
      <c r="U348" s="62">
        <v>5521562</v>
      </c>
      <c r="V348" s="62">
        <v>17834716</v>
      </c>
      <c r="X348" s="69" t="s">
        <v>194</v>
      </c>
      <c r="Y348" s="181" t="s">
        <v>2069</v>
      </c>
      <c r="Z348" s="62">
        <v>2339500</v>
      </c>
      <c r="AA348" s="60"/>
      <c r="AB348" s="62">
        <v>155500</v>
      </c>
    </row>
    <row r="349" spans="1:28" ht="15">
      <c r="A349" s="77">
        <v>345</v>
      </c>
      <c r="B349" s="78" t="s">
        <v>181</v>
      </c>
      <c r="C349" s="77" t="s">
        <v>182</v>
      </c>
      <c r="D349" s="77" t="s">
        <v>114</v>
      </c>
      <c r="E349" s="79" t="s">
        <v>183</v>
      </c>
      <c r="F349" s="87">
        <f t="shared" si="46"/>
        <v>3123535</v>
      </c>
      <c r="G349" s="38">
        <f t="shared" si="47"/>
        <v>9149569</v>
      </c>
      <c r="H349" s="38">
        <f t="shared" si="48"/>
        <v>12273104</v>
      </c>
      <c r="I349" s="38">
        <v>3813775</v>
      </c>
      <c r="J349" s="38">
        <v>5335794</v>
      </c>
      <c r="K349" s="38">
        <f t="shared" si="52"/>
        <v>0</v>
      </c>
      <c r="L349" s="38">
        <f t="shared" si="49"/>
        <v>1714208</v>
      </c>
      <c r="M349" s="38">
        <f t="shared" si="50"/>
        <v>1714208</v>
      </c>
      <c r="N349" s="38">
        <f>VLOOKUP(C349,X$5:AB912,4,FALSE)</f>
        <v>0</v>
      </c>
      <c r="O349" s="38">
        <f t="shared" si="45"/>
        <v>1714208</v>
      </c>
      <c r="P349" s="38">
        <f t="shared" si="51"/>
        <v>13987312</v>
      </c>
      <c r="R349" s="69" t="s">
        <v>191</v>
      </c>
      <c r="S349" s="181" t="s">
        <v>2068</v>
      </c>
      <c r="T349" s="62">
        <v>23475338</v>
      </c>
      <c r="U349" s="62">
        <v>1160401</v>
      </c>
      <c r="V349" s="62">
        <v>25565131</v>
      </c>
      <c r="X349" s="69" t="s">
        <v>197</v>
      </c>
      <c r="Y349" s="181" t="s">
        <v>2070</v>
      </c>
      <c r="Z349" s="62">
        <v>2448150</v>
      </c>
      <c r="AA349" s="62">
        <v>118600</v>
      </c>
      <c r="AB349" s="62">
        <v>14634571</v>
      </c>
    </row>
    <row r="350" spans="1:28" ht="15">
      <c r="A350" s="77">
        <v>346</v>
      </c>
      <c r="B350" s="78" t="s">
        <v>184</v>
      </c>
      <c r="C350" s="77" t="s">
        <v>185</v>
      </c>
      <c r="D350" s="77" t="s">
        <v>114</v>
      </c>
      <c r="E350" s="79" t="s">
        <v>186</v>
      </c>
      <c r="F350" s="87">
        <f t="shared" si="46"/>
        <v>0</v>
      </c>
      <c r="G350" s="38">
        <f t="shared" si="47"/>
        <v>859658</v>
      </c>
      <c r="H350" s="38">
        <f t="shared" si="48"/>
        <v>859658</v>
      </c>
      <c r="I350" s="38">
        <v>138000</v>
      </c>
      <c r="J350" s="38">
        <v>721658</v>
      </c>
      <c r="K350" s="38">
        <f t="shared" si="52"/>
        <v>0</v>
      </c>
      <c r="L350" s="38">
        <f t="shared" si="49"/>
        <v>2300</v>
      </c>
      <c r="M350" s="38">
        <f t="shared" si="50"/>
        <v>2300</v>
      </c>
      <c r="N350" s="38">
        <f>VLOOKUP(C350,X$5:AB913,4,FALSE)</f>
        <v>0</v>
      </c>
      <c r="O350" s="38">
        <f t="shared" si="45"/>
        <v>2300</v>
      </c>
      <c r="P350" s="38">
        <f t="shared" si="51"/>
        <v>861958</v>
      </c>
      <c r="R350" s="69" t="s">
        <v>194</v>
      </c>
      <c r="S350" s="181" t="s">
        <v>2069</v>
      </c>
      <c r="T350" s="62">
        <v>19337415</v>
      </c>
      <c r="U350" s="62">
        <v>3429500</v>
      </c>
      <c r="V350" s="62">
        <v>6600551</v>
      </c>
      <c r="X350" s="69" t="s">
        <v>200</v>
      </c>
      <c r="Y350" s="181" t="s">
        <v>2071</v>
      </c>
      <c r="Z350" s="62">
        <v>34600</v>
      </c>
      <c r="AA350" s="62">
        <v>57500</v>
      </c>
      <c r="AB350" s="62">
        <v>794992</v>
      </c>
    </row>
    <row r="351" spans="1:28" ht="15">
      <c r="A351" s="77">
        <v>347</v>
      </c>
      <c r="B351" s="78" t="s">
        <v>187</v>
      </c>
      <c r="C351" s="77" t="s">
        <v>188</v>
      </c>
      <c r="D351" s="77" t="s">
        <v>114</v>
      </c>
      <c r="E351" s="79" t="s">
        <v>189</v>
      </c>
      <c r="F351" s="87">
        <f t="shared" si="46"/>
        <v>48429037</v>
      </c>
      <c r="G351" s="38">
        <f t="shared" si="47"/>
        <v>23356278</v>
      </c>
      <c r="H351" s="38">
        <f t="shared" si="48"/>
        <v>71785315</v>
      </c>
      <c r="I351" s="38">
        <v>5521562</v>
      </c>
      <c r="J351" s="38">
        <v>17834716</v>
      </c>
      <c r="K351" s="38">
        <f t="shared" si="52"/>
        <v>6946451</v>
      </c>
      <c r="L351" s="38">
        <f t="shared" si="49"/>
        <v>9016227</v>
      </c>
      <c r="M351" s="38">
        <f t="shared" si="50"/>
        <v>15962678</v>
      </c>
      <c r="N351" s="38">
        <f>VLOOKUP(C351,X$5:AB914,4,FALSE)</f>
        <v>551303</v>
      </c>
      <c r="O351" s="38">
        <f t="shared" si="45"/>
        <v>8464924</v>
      </c>
      <c r="P351" s="38">
        <f t="shared" si="51"/>
        <v>87747993</v>
      </c>
      <c r="R351" s="69" t="s">
        <v>197</v>
      </c>
      <c r="S351" s="181" t="s">
        <v>2070</v>
      </c>
      <c r="T351" s="62">
        <v>15807607</v>
      </c>
      <c r="U351" s="62">
        <v>2333613</v>
      </c>
      <c r="V351" s="62">
        <v>25918331</v>
      </c>
      <c r="X351" s="69" t="s">
        <v>203</v>
      </c>
      <c r="Y351" s="181" t="s">
        <v>2072</v>
      </c>
      <c r="Z351" s="62">
        <v>8800</v>
      </c>
      <c r="AA351" s="60"/>
      <c r="AB351" s="62">
        <v>982115</v>
      </c>
    </row>
    <row r="352" spans="1:28" ht="15">
      <c r="A352" s="77">
        <v>348</v>
      </c>
      <c r="B352" s="78" t="s">
        <v>190</v>
      </c>
      <c r="C352" s="77" t="s">
        <v>191</v>
      </c>
      <c r="D352" s="77" t="s">
        <v>114</v>
      </c>
      <c r="E352" s="79" t="s">
        <v>192</v>
      </c>
      <c r="F352" s="87">
        <f t="shared" si="46"/>
        <v>23475338</v>
      </c>
      <c r="G352" s="38">
        <f t="shared" si="47"/>
        <v>26725532</v>
      </c>
      <c r="H352" s="38">
        <f t="shared" si="48"/>
        <v>50200870</v>
      </c>
      <c r="I352" s="38">
        <v>1160401</v>
      </c>
      <c r="J352" s="38">
        <v>25565131</v>
      </c>
      <c r="K352" s="38">
        <f t="shared" si="52"/>
        <v>13217503</v>
      </c>
      <c r="L352" s="38">
        <f t="shared" si="49"/>
        <v>1999344</v>
      </c>
      <c r="M352" s="38">
        <f t="shared" si="50"/>
        <v>15216847</v>
      </c>
      <c r="N352" s="38">
        <f>VLOOKUP(C352,X$5:AB915,4,FALSE)</f>
        <v>1</v>
      </c>
      <c r="O352" s="38">
        <f t="shared" si="45"/>
        <v>1999343</v>
      </c>
      <c r="P352" s="38">
        <f t="shared" si="51"/>
        <v>65417717</v>
      </c>
      <c r="R352" s="69" t="s">
        <v>200</v>
      </c>
      <c r="S352" s="181" t="s">
        <v>2071</v>
      </c>
      <c r="T352" s="62">
        <v>118895</v>
      </c>
      <c r="U352" s="62">
        <v>1270160</v>
      </c>
      <c r="V352" s="62">
        <v>2705400</v>
      </c>
      <c r="X352" s="69" t="s">
        <v>206</v>
      </c>
      <c r="Y352" s="181" t="s">
        <v>2073</v>
      </c>
      <c r="Z352" s="62">
        <v>769862</v>
      </c>
      <c r="AA352" s="62">
        <v>229400</v>
      </c>
      <c r="AB352" s="62">
        <v>21871354</v>
      </c>
    </row>
    <row r="353" spans="1:28" ht="15">
      <c r="A353" s="77">
        <v>349</v>
      </c>
      <c r="B353" s="78" t="s">
        <v>193</v>
      </c>
      <c r="C353" s="77" t="s">
        <v>194</v>
      </c>
      <c r="D353" s="77" t="s">
        <v>114</v>
      </c>
      <c r="E353" s="79" t="s">
        <v>195</v>
      </c>
      <c r="F353" s="87">
        <f t="shared" si="46"/>
        <v>19337415</v>
      </c>
      <c r="G353" s="38">
        <f t="shared" si="47"/>
        <v>10030051</v>
      </c>
      <c r="H353" s="38">
        <f t="shared" si="48"/>
        <v>29367466</v>
      </c>
      <c r="I353" s="38">
        <v>3429500</v>
      </c>
      <c r="J353" s="38">
        <v>6600551</v>
      </c>
      <c r="K353" s="38">
        <f t="shared" si="52"/>
        <v>2339500</v>
      </c>
      <c r="L353" s="38">
        <f t="shared" si="49"/>
        <v>155500</v>
      </c>
      <c r="M353" s="38">
        <f t="shared" si="50"/>
        <v>2495000</v>
      </c>
      <c r="N353" s="38">
        <f>VLOOKUP(C353,X$5:AB916,4,FALSE)</f>
        <v>0</v>
      </c>
      <c r="O353" s="38">
        <f t="shared" si="45"/>
        <v>155500</v>
      </c>
      <c r="P353" s="38">
        <f t="shared" si="51"/>
        <v>31862466</v>
      </c>
      <c r="R353" s="69" t="s">
        <v>203</v>
      </c>
      <c r="S353" s="181" t="s">
        <v>2072</v>
      </c>
      <c r="T353" s="62">
        <v>8009919</v>
      </c>
      <c r="U353" s="62">
        <v>590902</v>
      </c>
      <c r="V353" s="62">
        <v>6331498</v>
      </c>
      <c r="X353" s="69" t="s">
        <v>209</v>
      </c>
      <c r="Y353" s="181" t="s">
        <v>2074</v>
      </c>
      <c r="Z353" s="62">
        <v>28051098</v>
      </c>
      <c r="AA353" s="62">
        <v>150000</v>
      </c>
      <c r="AB353" s="62">
        <v>6781295</v>
      </c>
    </row>
    <row r="354" spans="1:28" ht="15">
      <c r="A354" s="77">
        <v>350</v>
      </c>
      <c r="B354" s="78" t="s">
        <v>196</v>
      </c>
      <c r="C354" s="77" t="s">
        <v>197</v>
      </c>
      <c r="D354" s="77" t="s">
        <v>114</v>
      </c>
      <c r="E354" s="79" t="s">
        <v>198</v>
      </c>
      <c r="F354" s="87">
        <f t="shared" si="46"/>
        <v>15807607</v>
      </c>
      <c r="G354" s="38">
        <f t="shared" si="47"/>
        <v>28251944</v>
      </c>
      <c r="H354" s="38">
        <f t="shared" si="48"/>
        <v>44059551</v>
      </c>
      <c r="I354" s="38">
        <v>2333613</v>
      </c>
      <c r="J354" s="38">
        <v>25918331</v>
      </c>
      <c r="K354" s="38">
        <f t="shared" si="52"/>
        <v>2448150</v>
      </c>
      <c r="L354" s="38">
        <f t="shared" si="49"/>
        <v>14753171</v>
      </c>
      <c r="M354" s="38">
        <f t="shared" si="50"/>
        <v>17201321</v>
      </c>
      <c r="N354" s="38">
        <f>VLOOKUP(C354,X$5:AB917,4,FALSE)</f>
        <v>118600</v>
      </c>
      <c r="O354" s="38">
        <f t="shared" si="45"/>
        <v>14634571</v>
      </c>
      <c r="P354" s="38">
        <f t="shared" si="51"/>
        <v>61260872</v>
      </c>
      <c r="R354" s="69" t="s">
        <v>206</v>
      </c>
      <c r="S354" s="181" t="s">
        <v>2073</v>
      </c>
      <c r="T354" s="62">
        <v>35233747</v>
      </c>
      <c r="U354" s="62">
        <v>16264327</v>
      </c>
      <c r="V354" s="62">
        <v>34238244</v>
      </c>
      <c r="X354" s="69" t="s">
        <v>212</v>
      </c>
      <c r="Y354" s="181" t="s">
        <v>2075</v>
      </c>
      <c r="Z354" s="62">
        <v>263200</v>
      </c>
      <c r="AA354" s="62">
        <v>300000</v>
      </c>
      <c r="AB354" s="62">
        <v>703716</v>
      </c>
    </row>
    <row r="355" spans="1:28" ht="15">
      <c r="A355" s="77">
        <v>351</v>
      </c>
      <c r="B355" s="78" t="s">
        <v>199</v>
      </c>
      <c r="C355" s="77" t="s">
        <v>200</v>
      </c>
      <c r="D355" s="77" t="s">
        <v>114</v>
      </c>
      <c r="E355" s="79" t="s">
        <v>201</v>
      </c>
      <c r="F355" s="87">
        <f t="shared" si="46"/>
        <v>118895</v>
      </c>
      <c r="G355" s="38">
        <f t="shared" si="47"/>
        <v>3975560</v>
      </c>
      <c r="H355" s="38">
        <f t="shared" si="48"/>
        <v>4094455</v>
      </c>
      <c r="I355" s="38">
        <v>1270160</v>
      </c>
      <c r="J355" s="38">
        <v>2705400</v>
      </c>
      <c r="K355" s="38">
        <f t="shared" si="52"/>
        <v>34600</v>
      </c>
      <c r="L355" s="38">
        <f t="shared" si="49"/>
        <v>852492</v>
      </c>
      <c r="M355" s="38">
        <f t="shared" si="50"/>
        <v>887092</v>
      </c>
      <c r="N355" s="38">
        <f>VLOOKUP(C355,X$5:AB918,4,FALSE)</f>
        <v>57500</v>
      </c>
      <c r="O355" s="38">
        <f t="shared" si="45"/>
        <v>794992</v>
      </c>
      <c r="P355" s="38">
        <f t="shared" si="51"/>
        <v>4981547</v>
      </c>
      <c r="R355" s="69" t="s">
        <v>209</v>
      </c>
      <c r="S355" s="181" t="s">
        <v>2074</v>
      </c>
      <c r="T355" s="62">
        <v>4472800</v>
      </c>
      <c r="U355" s="62">
        <v>1178588</v>
      </c>
      <c r="V355" s="62">
        <v>6197780</v>
      </c>
      <c r="X355" s="69" t="s">
        <v>215</v>
      </c>
      <c r="Y355" s="181" t="s">
        <v>2076</v>
      </c>
      <c r="Z355" s="62">
        <v>6056200</v>
      </c>
      <c r="AA355" s="60"/>
      <c r="AB355" s="62">
        <v>8896825</v>
      </c>
    </row>
    <row r="356" spans="1:28" ht="15">
      <c r="A356" s="77">
        <v>352</v>
      </c>
      <c r="B356" s="78" t="s">
        <v>202</v>
      </c>
      <c r="C356" s="77" t="s">
        <v>203</v>
      </c>
      <c r="D356" s="77" t="s">
        <v>114</v>
      </c>
      <c r="E356" s="79" t="s">
        <v>204</v>
      </c>
      <c r="F356" s="87">
        <f t="shared" si="46"/>
        <v>8009919</v>
      </c>
      <c r="G356" s="38">
        <f t="shared" si="47"/>
        <v>6922400</v>
      </c>
      <c r="H356" s="38">
        <f t="shared" si="48"/>
        <v>14932319</v>
      </c>
      <c r="I356" s="38">
        <v>590902</v>
      </c>
      <c r="J356" s="38">
        <v>6331498</v>
      </c>
      <c r="K356" s="38">
        <f t="shared" si="52"/>
        <v>8800</v>
      </c>
      <c r="L356" s="38">
        <f t="shared" si="49"/>
        <v>982115</v>
      </c>
      <c r="M356" s="38">
        <f t="shared" si="50"/>
        <v>990915</v>
      </c>
      <c r="N356" s="38">
        <f>VLOOKUP(C356,X$5:AB919,4,FALSE)</f>
        <v>0</v>
      </c>
      <c r="O356" s="38">
        <f t="shared" si="45"/>
        <v>982115</v>
      </c>
      <c r="P356" s="38">
        <f t="shared" si="51"/>
        <v>15923234</v>
      </c>
      <c r="R356" s="69" t="s">
        <v>212</v>
      </c>
      <c r="S356" s="181" t="s">
        <v>2075</v>
      </c>
      <c r="T356" s="62">
        <v>7127500</v>
      </c>
      <c r="U356" s="62">
        <v>1886050</v>
      </c>
      <c r="V356" s="62">
        <v>7190997</v>
      </c>
      <c r="X356" s="69" t="s">
        <v>218</v>
      </c>
      <c r="Y356" s="181" t="s">
        <v>2077</v>
      </c>
      <c r="Z356" s="62">
        <v>50000</v>
      </c>
      <c r="AA356" s="60"/>
      <c r="AB356" s="62">
        <v>842003</v>
      </c>
    </row>
    <row r="357" spans="1:28" ht="15">
      <c r="A357" s="77">
        <v>353</v>
      </c>
      <c r="B357" s="78" t="s">
        <v>205</v>
      </c>
      <c r="C357" s="77" t="s">
        <v>206</v>
      </c>
      <c r="D357" s="77" t="s">
        <v>114</v>
      </c>
      <c r="E357" s="79" t="s">
        <v>207</v>
      </c>
      <c r="F357" s="87">
        <f t="shared" si="46"/>
        <v>35233747</v>
      </c>
      <c r="G357" s="38">
        <f t="shared" si="47"/>
        <v>50502571</v>
      </c>
      <c r="H357" s="38">
        <f t="shared" si="48"/>
        <v>85736318</v>
      </c>
      <c r="I357" s="38">
        <v>16264327</v>
      </c>
      <c r="J357" s="38">
        <v>34238244</v>
      </c>
      <c r="K357" s="38">
        <f t="shared" si="52"/>
        <v>769862</v>
      </c>
      <c r="L357" s="38">
        <f t="shared" si="49"/>
        <v>22100754</v>
      </c>
      <c r="M357" s="38">
        <f t="shared" si="50"/>
        <v>22870616</v>
      </c>
      <c r="N357" s="38">
        <f>VLOOKUP(C357,X$5:AB920,4,FALSE)</f>
        <v>229400</v>
      </c>
      <c r="O357" s="38">
        <f t="shared" si="45"/>
        <v>21871354</v>
      </c>
      <c r="P357" s="38">
        <f t="shared" si="51"/>
        <v>108606934</v>
      </c>
      <c r="R357" s="69" t="s">
        <v>215</v>
      </c>
      <c r="S357" s="181" t="s">
        <v>2076</v>
      </c>
      <c r="T357" s="62">
        <v>4410881</v>
      </c>
      <c r="U357" s="62">
        <v>1839157</v>
      </c>
      <c r="V357" s="62">
        <v>15055243</v>
      </c>
      <c r="X357" s="69" t="s">
        <v>221</v>
      </c>
      <c r="Y357" s="181" t="s">
        <v>2078</v>
      </c>
      <c r="Z357" s="62">
        <v>29568766</v>
      </c>
      <c r="AA357" s="62">
        <v>39400</v>
      </c>
      <c r="AB357" s="62">
        <v>13552564</v>
      </c>
    </row>
    <row r="358" spans="1:28" ht="15">
      <c r="A358" s="77">
        <v>354</v>
      </c>
      <c r="B358" s="78" t="s">
        <v>208</v>
      </c>
      <c r="C358" s="77" t="s">
        <v>209</v>
      </c>
      <c r="D358" s="77" t="s">
        <v>114</v>
      </c>
      <c r="E358" s="79" t="s">
        <v>210</v>
      </c>
      <c r="F358" s="87">
        <f t="shared" si="46"/>
        <v>4472800</v>
      </c>
      <c r="G358" s="38">
        <f t="shared" si="47"/>
        <v>7376368</v>
      </c>
      <c r="H358" s="38">
        <f t="shared" si="48"/>
        <v>11849168</v>
      </c>
      <c r="I358" s="38">
        <v>1178588</v>
      </c>
      <c r="J358" s="38">
        <v>6197780</v>
      </c>
      <c r="K358" s="38">
        <f t="shared" si="52"/>
        <v>28051098</v>
      </c>
      <c r="L358" s="38">
        <f t="shared" si="49"/>
        <v>6931295</v>
      </c>
      <c r="M358" s="38">
        <f t="shared" si="50"/>
        <v>34982393</v>
      </c>
      <c r="N358" s="38">
        <f>VLOOKUP(C358,X$5:AB921,4,FALSE)</f>
        <v>150000</v>
      </c>
      <c r="O358" s="38">
        <f t="shared" si="45"/>
        <v>6781295</v>
      </c>
      <c r="P358" s="38">
        <f t="shared" si="51"/>
        <v>46831561</v>
      </c>
      <c r="R358" s="69" t="s">
        <v>218</v>
      </c>
      <c r="S358" s="181" t="s">
        <v>2077</v>
      </c>
      <c r="T358" s="62">
        <v>136500</v>
      </c>
      <c r="U358" s="60"/>
      <c r="V358" s="62">
        <v>1790304</v>
      </c>
      <c r="X358" s="69" t="s">
        <v>224</v>
      </c>
      <c r="Y358" s="181" t="s">
        <v>2079</v>
      </c>
      <c r="Z358" s="62">
        <v>883500</v>
      </c>
      <c r="AA358" s="62">
        <v>4369500</v>
      </c>
      <c r="AB358" s="62">
        <v>20531523</v>
      </c>
    </row>
    <row r="359" spans="1:28" ht="15">
      <c r="A359" s="77">
        <v>355</v>
      </c>
      <c r="B359" s="78" t="s">
        <v>211</v>
      </c>
      <c r="C359" s="77" t="s">
        <v>212</v>
      </c>
      <c r="D359" s="77" t="s">
        <v>114</v>
      </c>
      <c r="E359" s="79" t="s">
        <v>213</v>
      </c>
      <c r="F359" s="87">
        <f t="shared" si="46"/>
        <v>7127500</v>
      </c>
      <c r="G359" s="38">
        <f t="shared" si="47"/>
        <v>9077047</v>
      </c>
      <c r="H359" s="38">
        <f t="shared" si="48"/>
        <v>16204547</v>
      </c>
      <c r="I359" s="38">
        <v>1886050</v>
      </c>
      <c r="J359" s="38">
        <v>7190997</v>
      </c>
      <c r="K359" s="38">
        <f t="shared" si="52"/>
        <v>263200</v>
      </c>
      <c r="L359" s="38">
        <f t="shared" si="49"/>
        <v>1003716</v>
      </c>
      <c r="M359" s="38">
        <f t="shared" si="50"/>
        <v>1266916</v>
      </c>
      <c r="N359" s="38">
        <f>VLOOKUP(C359,X$5:AB922,4,FALSE)</f>
        <v>300000</v>
      </c>
      <c r="O359" s="38">
        <f t="shared" si="45"/>
        <v>703716</v>
      </c>
      <c r="P359" s="38">
        <f t="shared" si="51"/>
        <v>17471463</v>
      </c>
      <c r="R359" s="69" t="s">
        <v>221</v>
      </c>
      <c r="S359" s="181" t="s">
        <v>2078</v>
      </c>
      <c r="T359" s="62">
        <v>13245700</v>
      </c>
      <c r="U359" s="62">
        <v>917530</v>
      </c>
      <c r="V359" s="62">
        <v>10224071</v>
      </c>
      <c r="X359" s="69" t="s">
        <v>227</v>
      </c>
      <c r="Y359" s="181" t="s">
        <v>2080</v>
      </c>
      <c r="Z359" s="62">
        <v>600000</v>
      </c>
      <c r="AA359" s="62">
        <v>6032000</v>
      </c>
      <c r="AB359" s="62">
        <v>5357201</v>
      </c>
    </row>
    <row r="360" spans="1:28" ht="15">
      <c r="A360" s="77">
        <v>356</v>
      </c>
      <c r="B360" s="78" t="s">
        <v>214</v>
      </c>
      <c r="C360" s="77" t="s">
        <v>215</v>
      </c>
      <c r="D360" s="77" t="s">
        <v>114</v>
      </c>
      <c r="E360" s="79" t="s">
        <v>216</v>
      </c>
      <c r="F360" s="87">
        <f t="shared" si="46"/>
        <v>4410881</v>
      </c>
      <c r="G360" s="38">
        <f t="shared" si="47"/>
        <v>16894400</v>
      </c>
      <c r="H360" s="38">
        <f t="shared" si="48"/>
        <v>21305281</v>
      </c>
      <c r="I360" s="38">
        <v>1839157</v>
      </c>
      <c r="J360" s="38">
        <v>15055243</v>
      </c>
      <c r="K360" s="38">
        <f t="shared" si="52"/>
        <v>6056200</v>
      </c>
      <c r="L360" s="38">
        <f t="shared" si="49"/>
        <v>8896825</v>
      </c>
      <c r="M360" s="38">
        <f t="shared" si="50"/>
        <v>14953025</v>
      </c>
      <c r="N360" s="38">
        <f>VLOOKUP(C360,X$5:AB923,4,FALSE)</f>
        <v>0</v>
      </c>
      <c r="O360" s="38">
        <f t="shared" si="45"/>
        <v>8896825</v>
      </c>
      <c r="P360" s="38">
        <f t="shared" si="51"/>
        <v>36258306</v>
      </c>
      <c r="R360" s="69" t="s">
        <v>224</v>
      </c>
      <c r="S360" s="181" t="s">
        <v>2079</v>
      </c>
      <c r="T360" s="62">
        <v>8720650</v>
      </c>
      <c r="U360" s="62">
        <v>10153530</v>
      </c>
      <c r="V360" s="62">
        <v>17246298</v>
      </c>
      <c r="X360" s="69" t="s">
        <v>230</v>
      </c>
      <c r="Y360" s="181" t="s">
        <v>2081</v>
      </c>
      <c r="Z360" s="62">
        <v>820001</v>
      </c>
      <c r="AA360" s="62">
        <v>49741</v>
      </c>
      <c r="AB360" s="62">
        <v>5861148</v>
      </c>
    </row>
    <row r="361" spans="1:28" ht="15">
      <c r="A361" s="77">
        <v>357</v>
      </c>
      <c r="B361" s="78" t="s">
        <v>217</v>
      </c>
      <c r="C361" s="77" t="s">
        <v>218</v>
      </c>
      <c r="D361" s="77" t="s">
        <v>114</v>
      </c>
      <c r="E361" s="79" t="s">
        <v>219</v>
      </c>
      <c r="F361" s="87">
        <f t="shared" si="46"/>
        <v>136500</v>
      </c>
      <c r="G361" s="38">
        <f t="shared" si="47"/>
        <v>1790304</v>
      </c>
      <c r="H361" s="38">
        <f t="shared" si="48"/>
        <v>1926804</v>
      </c>
      <c r="I361" s="38">
        <v>0</v>
      </c>
      <c r="J361" s="38">
        <v>1790304</v>
      </c>
      <c r="K361" s="38">
        <f t="shared" si="52"/>
        <v>50000</v>
      </c>
      <c r="L361" s="38">
        <f t="shared" si="49"/>
        <v>842003</v>
      </c>
      <c r="M361" s="38">
        <f t="shared" si="50"/>
        <v>892003</v>
      </c>
      <c r="N361" s="38">
        <f>VLOOKUP(C361,X$5:AB924,4,FALSE)</f>
        <v>0</v>
      </c>
      <c r="O361" s="38">
        <f t="shared" si="45"/>
        <v>842003</v>
      </c>
      <c r="P361" s="38">
        <f t="shared" si="51"/>
        <v>2818807</v>
      </c>
      <c r="R361" s="69" t="s">
        <v>227</v>
      </c>
      <c r="S361" s="181" t="s">
        <v>2080</v>
      </c>
      <c r="T361" s="62">
        <v>4858050</v>
      </c>
      <c r="U361" s="62">
        <v>3004675</v>
      </c>
      <c r="V361" s="62">
        <v>3864261</v>
      </c>
      <c r="X361" s="69" t="s">
        <v>233</v>
      </c>
      <c r="Y361" s="181" t="s">
        <v>2082</v>
      </c>
      <c r="Z361" s="62">
        <v>205043</v>
      </c>
      <c r="AA361" s="62">
        <v>11751</v>
      </c>
      <c r="AB361" s="62">
        <v>7406636</v>
      </c>
    </row>
    <row r="362" spans="1:28" ht="15">
      <c r="A362" s="77">
        <v>358</v>
      </c>
      <c r="B362" s="78" t="s">
        <v>220</v>
      </c>
      <c r="C362" s="77" t="s">
        <v>221</v>
      </c>
      <c r="D362" s="77" t="s">
        <v>114</v>
      </c>
      <c r="E362" s="79" t="s">
        <v>222</v>
      </c>
      <c r="F362" s="87">
        <f t="shared" si="46"/>
        <v>13245700</v>
      </c>
      <c r="G362" s="38">
        <f t="shared" si="47"/>
        <v>11141601</v>
      </c>
      <c r="H362" s="38">
        <f t="shared" si="48"/>
        <v>24387301</v>
      </c>
      <c r="I362" s="38">
        <v>917530</v>
      </c>
      <c r="J362" s="38">
        <v>10224071</v>
      </c>
      <c r="K362" s="38">
        <f aca="true" t="shared" si="53" ref="K362:K393">VLOOKUP(C362,X$5:AD$568,3,FALSE)</f>
        <v>29568766</v>
      </c>
      <c r="L362" s="38">
        <f t="shared" si="49"/>
        <v>13591964</v>
      </c>
      <c r="M362" s="38">
        <f t="shared" si="50"/>
        <v>43160730</v>
      </c>
      <c r="N362" s="38">
        <f>VLOOKUP(C362,X$5:AB925,4,FALSE)</f>
        <v>39400</v>
      </c>
      <c r="O362" s="38">
        <f aca="true" t="shared" si="54" ref="O362:O425">VLOOKUP(C362,X$5:AB$568,5,FALSE)</f>
        <v>13552564</v>
      </c>
      <c r="P362" s="38">
        <f t="shared" si="51"/>
        <v>67548031</v>
      </c>
      <c r="R362" s="69" t="s">
        <v>230</v>
      </c>
      <c r="S362" s="181" t="s">
        <v>2081</v>
      </c>
      <c r="T362" s="62">
        <v>101302</v>
      </c>
      <c r="U362" s="62">
        <v>174275</v>
      </c>
      <c r="V362" s="62">
        <v>5567668</v>
      </c>
      <c r="X362" s="69" t="s">
        <v>236</v>
      </c>
      <c r="Y362" s="181" t="s">
        <v>2083</v>
      </c>
      <c r="Z362" s="62">
        <v>76812</v>
      </c>
      <c r="AA362" s="62">
        <v>20000</v>
      </c>
      <c r="AB362" s="62">
        <v>18650</v>
      </c>
    </row>
    <row r="363" spans="1:28" ht="15">
      <c r="A363" s="77">
        <v>359</v>
      </c>
      <c r="B363" s="78" t="s">
        <v>223</v>
      </c>
      <c r="C363" s="77" t="s">
        <v>224</v>
      </c>
      <c r="D363" s="77" t="s">
        <v>114</v>
      </c>
      <c r="E363" s="79" t="s">
        <v>225</v>
      </c>
      <c r="F363" s="87">
        <f t="shared" si="46"/>
        <v>8720650</v>
      </c>
      <c r="G363" s="38">
        <f t="shared" si="47"/>
        <v>27399828</v>
      </c>
      <c r="H363" s="38">
        <f t="shared" si="48"/>
        <v>36120478</v>
      </c>
      <c r="I363" s="38">
        <v>10153530</v>
      </c>
      <c r="J363" s="38">
        <v>17246298</v>
      </c>
      <c r="K363" s="38">
        <f t="shared" si="53"/>
        <v>883500</v>
      </c>
      <c r="L363" s="38">
        <f t="shared" si="49"/>
        <v>24901023</v>
      </c>
      <c r="M363" s="38">
        <f t="shared" si="50"/>
        <v>25784523</v>
      </c>
      <c r="N363" s="38">
        <f>VLOOKUP(C363,X$5:AB926,4,FALSE)</f>
        <v>4369500</v>
      </c>
      <c r="O363" s="38">
        <f t="shared" si="54"/>
        <v>20531523</v>
      </c>
      <c r="P363" s="38">
        <f t="shared" si="51"/>
        <v>61905001</v>
      </c>
      <c r="R363" s="69" t="s">
        <v>233</v>
      </c>
      <c r="S363" s="181" t="s">
        <v>2082</v>
      </c>
      <c r="T363" s="62">
        <v>527001</v>
      </c>
      <c r="U363" s="62">
        <v>934801</v>
      </c>
      <c r="V363" s="62">
        <v>6189854</v>
      </c>
      <c r="X363" s="69" t="s">
        <v>239</v>
      </c>
      <c r="Y363" s="181" t="s">
        <v>2084</v>
      </c>
      <c r="Z363" s="60"/>
      <c r="AA363" s="60"/>
      <c r="AB363" s="62">
        <v>1567877</v>
      </c>
    </row>
    <row r="364" spans="1:28" ht="15">
      <c r="A364" s="77">
        <v>360</v>
      </c>
      <c r="B364" s="78" t="s">
        <v>226</v>
      </c>
      <c r="C364" s="77" t="s">
        <v>227</v>
      </c>
      <c r="D364" s="77" t="s">
        <v>114</v>
      </c>
      <c r="E364" s="79" t="s">
        <v>228</v>
      </c>
      <c r="F364" s="87">
        <f t="shared" si="46"/>
        <v>4858050</v>
      </c>
      <c r="G364" s="38">
        <f t="shared" si="47"/>
        <v>6868936</v>
      </c>
      <c r="H364" s="38">
        <f t="shared" si="48"/>
        <v>11726986</v>
      </c>
      <c r="I364" s="38">
        <v>3004675</v>
      </c>
      <c r="J364" s="38">
        <v>3864261</v>
      </c>
      <c r="K364" s="38">
        <f t="shared" si="53"/>
        <v>600000</v>
      </c>
      <c r="L364" s="38">
        <f t="shared" si="49"/>
        <v>11389201</v>
      </c>
      <c r="M364" s="38">
        <f t="shared" si="50"/>
        <v>11989201</v>
      </c>
      <c r="N364" s="38">
        <f>VLOOKUP(C364,X$5:AB927,4,FALSE)</f>
        <v>6032000</v>
      </c>
      <c r="O364" s="38">
        <f t="shared" si="54"/>
        <v>5357201</v>
      </c>
      <c r="P364" s="38">
        <f t="shared" si="51"/>
        <v>23716187</v>
      </c>
      <c r="R364" s="69" t="s">
        <v>236</v>
      </c>
      <c r="S364" s="181" t="s">
        <v>2083</v>
      </c>
      <c r="T364" s="60"/>
      <c r="U364" s="62">
        <v>214700</v>
      </c>
      <c r="V364" s="62">
        <v>521589</v>
      </c>
      <c r="X364" s="69" t="s">
        <v>242</v>
      </c>
      <c r="Y364" s="181" t="s">
        <v>2085</v>
      </c>
      <c r="Z364" s="60"/>
      <c r="AA364" s="62">
        <v>516000</v>
      </c>
      <c r="AB364" s="62">
        <v>957373</v>
      </c>
    </row>
    <row r="365" spans="1:28" ht="15">
      <c r="A365" s="77">
        <v>361</v>
      </c>
      <c r="B365" s="78" t="s">
        <v>229</v>
      </c>
      <c r="C365" s="77" t="s">
        <v>230</v>
      </c>
      <c r="D365" s="77" t="s">
        <v>114</v>
      </c>
      <c r="E365" s="79" t="s">
        <v>231</v>
      </c>
      <c r="F365" s="87">
        <f t="shared" si="46"/>
        <v>101302</v>
      </c>
      <c r="G365" s="38">
        <f t="shared" si="47"/>
        <v>5741943</v>
      </c>
      <c r="H365" s="38">
        <f t="shared" si="48"/>
        <v>5843245</v>
      </c>
      <c r="I365" s="38">
        <v>174275</v>
      </c>
      <c r="J365" s="38">
        <v>5567668</v>
      </c>
      <c r="K365" s="38">
        <f t="shared" si="53"/>
        <v>820001</v>
      </c>
      <c r="L365" s="38">
        <f t="shared" si="49"/>
        <v>5910889</v>
      </c>
      <c r="M365" s="38">
        <f t="shared" si="50"/>
        <v>6730890</v>
      </c>
      <c r="N365" s="38">
        <f>VLOOKUP(C365,X$5:AB928,4,FALSE)</f>
        <v>49741</v>
      </c>
      <c r="O365" s="38">
        <f t="shared" si="54"/>
        <v>5861148</v>
      </c>
      <c r="P365" s="38">
        <f t="shared" si="51"/>
        <v>12574135</v>
      </c>
      <c r="R365" s="69" t="s">
        <v>239</v>
      </c>
      <c r="S365" s="181" t="s">
        <v>2084</v>
      </c>
      <c r="T365" s="62">
        <v>16407100</v>
      </c>
      <c r="U365" s="62">
        <v>6318414</v>
      </c>
      <c r="V365" s="62">
        <v>10646682</v>
      </c>
      <c r="X365" s="69" t="s">
        <v>245</v>
      </c>
      <c r="Y365" s="181" t="s">
        <v>2086</v>
      </c>
      <c r="Z365" s="62">
        <v>1414105</v>
      </c>
      <c r="AA365" s="62">
        <v>328500</v>
      </c>
      <c r="AB365" s="62">
        <v>3081119</v>
      </c>
    </row>
    <row r="366" spans="1:28" ht="15">
      <c r="A366" s="77">
        <v>362</v>
      </c>
      <c r="B366" s="78" t="s">
        <v>232</v>
      </c>
      <c r="C366" s="77" t="s">
        <v>233</v>
      </c>
      <c r="D366" s="77" t="s">
        <v>114</v>
      </c>
      <c r="E366" s="79" t="s">
        <v>234</v>
      </c>
      <c r="F366" s="87">
        <f t="shared" si="46"/>
        <v>527001</v>
      </c>
      <c r="G366" s="38">
        <f t="shared" si="47"/>
        <v>7124655</v>
      </c>
      <c r="H366" s="38">
        <f t="shared" si="48"/>
        <v>7651656</v>
      </c>
      <c r="I366" s="38">
        <v>934801</v>
      </c>
      <c r="J366" s="38">
        <v>6189854</v>
      </c>
      <c r="K366" s="38">
        <f t="shared" si="53"/>
        <v>205043</v>
      </c>
      <c r="L366" s="38">
        <f t="shared" si="49"/>
        <v>7418387</v>
      </c>
      <c r="M366" s="38">
        <f t="shared" si="50"/>
        <v>7623430</v>
      </c>
      <c r="N366" s="38">
        <f>VLOOKUP(C366,X$5:AB929,4,FALSE)</f>
        <v>11751</v>
      </c>
      <c r="O366" s="38">
        <f t="shared" si="54"/>
        <v>7406636</v>
      </c>
      <c r="P366" s="38">
        <f t="shared" si="51"/>
        <v>15275086</v>
      </c>
      <c r="R366" s="69" t="s">
        <v>242</v>
      </c>
      <c r="S366" s="181" t="s">
        <v>2085</v>
      </c>
      <c r="T366" s="62">
        <v>4435325</v>
      </c>
      <c r="U366" s="62">
        <v>365170</v>
      </c>
      <c r="V366" s="62">
        <v>977668</v>
      </c>
      <c r="X366" s="69" t="s">
        <v>248</v>
      </c>
      <c r="Y366" s="181" t="s">
        <v>2087</v>
      </c>
      <c r="Z366" s="60"/>
      <c r="AA366" s="62">
        <v>20540</v>
      </c>
      <c r="AB366" s="62">
        <v>4674011</v>
      </c>
    </row>
    <row r="367" spans="1:28" ht="15">
      <c r="A367" s="77">
        <v>363</v>
      </c>
      <c r="B367" s="78" t="s">
        <v>235</v>
      </c>
      <c r="C367" s="77" t="s">
        <v>236</v>
      </c>
      <c r="D367" s="77" t="s">
        <v>114</v>
      </c>
      <c r="E367" s="79" t="s">
        <v>237</v>
      </c>
      <c r="F367" s="87">
        <f t="shared" si="46"/>
        <v>0</v>
      </c>
      <c r="G367" s="38">
        <f t="shared" si="47"/>
        <v>736289</v>
      </c>
      <c r="H367" s="38">
        <f t="shared" si="48"/>
        <v>736289</v>
      </c>
      <c r="I367" s="38">
        <v>214700</v>
      </c>
      <c r="J367" s="38">
        <v>521589</v>
      </c>
      <c r="K367" s="38">
        <f t="shared" si="53"/>
        <v>76812</v>
      </c>
      <c r="L367" s="38">
        <f t="shared" si="49"/>
        <v>38650</v>
      </c>
      <c r="M367" s="38">
        <f t="shared" si="50"/>
        <v>115462</v>
      </c>
      <c r="N367" s="38">
        <f>VLOOKUP(C367,X$5:AB930,4,FALSE)</f>
        <v>20000</v>
      </c>
      <c r="O367" s="38">
        <f t="shared" si="54"/>
        <v>18650</v>
      </c>
      <c r="P367" s="38">
        <f t="shared" si="51"/>
        <v>851751</v>
      </c>
      <c r="R367" s="69" t="s">
        <v>245</v>
      </c>
      <c r="S367" s="181" t="s">
        <v>2086</v>
      </c>
      <c r="T367" s="62">
        <v>14109110</v>
      </c>
      <c r="U367" s="62">
        <v>1933023</v>
      </c>
      <c r="V367" s="62">
        <v>3647097</v>
      </c>
      <c r="X367" s="69" t="s">
        <v>254</v>
      </c>
      <c r="Y367" s="181" t="s">
        <v>2089</v>
      </c>
      <c r="Z367" s="62">
        <v>26000</v>
      </c>
      <c r="AA367" s="60"/>
      <c r="AB367" s="62">
        <v>134456</v>
      </c>
    </row>
    <row r="368" spans="1:28" ht="15">
      <c r="A368" s="77">
        <v>364</v>
      </c>
      <c r="B368" s="78" t="s">
        <v>238</v>
      </c>
      <c r="C368" s="77" t="s">
        <v>239</v>
      </c>
      <c r="D368" s="77" t="s">
        <v>114</v>
      </c>
      <c r="E368" s="79" t="s">
        <v>240</v>
      </c>
      <c r="F368" s="87">
        <f t="shared" si="46"/>
        <v>16407100</v>
      </c>
      <c r="G368" s="38">
        <f t="shared" si="47"/>
        <v>16965096</v>
      </c>
      <c r="H368" s="38">
        <f t="shared" si="48"/>
        <v>33372196</v>
      </c>
      <c r="I368" s="38">
        <v>6318414</v>
      </c>
      <c r="J368" s="38">
        <v>10646682</v>
      </c>
      <c r="K368" s="38">
        <f t="shared" si="53"/>
        <v>0</v>
      </c>
      <c r="L368" s="38">
        <f t="shared" si="49"/>
        <v>1567877</v>
      </c>
      <c r="M368" s="38">
        <f t="shared" si="50"/>
        <v>1567877</v>
      </c>
      <c r="N368" s="38">
        <f>VLOOKUP(C368,X$5:AB931,4,FALSE)</f>
        <v>0</v>
      </c>
      <c r="O368" s="38">
        <f t="shared" si="54"/>
        <v>1567877</v>
      </c>
      <c r="P368" s="38">
        <f t="shared" si="51"/>
        <v>34940073</v>
      </c>
      <c r="R368" s="69" t="s">
        <v>248</v>
      </c>
      <c r="S368" s="181" t="s">
        <v>2087</v>
      </c>
      <c r="T368" s="62">
        <v>955850</v>
      </c>
      <c r="U368" s="62">
        <v>1468330</v>
      </c>
      <c r="V368" s="62">
        <v>2531702</v>
      </c>
      <c r="X368" s="69" t="s">
        <v>256</v>
      </c>
      <c r="Y368" s="181" t="s">
        <v>2090</v>
      </c>
      <c r="Z368" s="62">
        <v>2653682</v>
      </c>
      <c r="AA368" s="60"/>
      <c r="AB368" s="62">
        <v>1749505</v>
      </c>
    </row>
    <row r="369" spans="1:28" ht="15">
      <c r="A369" s="77">
        <v>365</v>
      </c>
      <c r="B369" s="78" t="s">
        <v>241</v>
      </c>
      <c r="C369" s="77" t="s">
        <v>242</v>
      </c>
      <c r="D369" s="77" t="s">
        <v>114</v>
      </c>
      <c r="E369" s="79" t="s">
        <v>243</v>
      </c>
      <c r="F369" s="87">
        <f t="shared" si="46"/>
        <v>4435325</v>
      </c>
      <c r="G369" s="38">
        <f t="shared" si="47"/>
        <v>1342838</v>
      </c>
      <c r="H369" s="38">
        <f t="shared" si="48"/>
        <v>5778163</v>
      </c>
      <c r="I369" s="38">
        <v>365170</v>
      </c>
      <c r="J369" s="38">
        <v>977668</v>
      </c>
      <c r="K369" s="38">
        <f t="shared" si="53"/>
        <v>0</v>
      </c>
      <c r="L369" s="38">
        <f t="shared" si="49"/>
        <v>1473373</v>
      </c>
      <c r="M369" s="38">
        <f t="shared" si="50"/>
        <v>1473373</v>
      </c>
      <c r="N369" s="38">
        <f>VLOOKUP(C369,X$5:AB932,4,FALSE)</f>
        <v>516000</v>
      </c>
      <c r="O369" s="38">
        <f t="shared" si="54"/>
        <v>957373</v>
      </c>
      <c r="P369" s="38">
        <f t="shared" si="51"/>
        <v>7251536</v>
      </c>
      <c r="R369" s="69" t="s">
        <v>251</v>
      </c>
      <c r="S369" s="181" t="s">
        <v>2088</v>
      </c>
      <c r="T369" s="60"/>
      <c r="U369" s="60"/>
      <c r="V369" s="62">
        <v>889101</v>
      </c>
      <c r="X369" s="69" t="s">
        <v>259</v>
      </c>
      <c r="Y369" s="181" t="s">
        <v>2091</v>
      </c>
      <c r="Z369" s="62">
        <v>870795</v>
      </c>
      <c r="AA369" s="60"/>
      <c r="AB369" s="62">
        <v>422997</v>
      </c>
    </row>
    <row r="370" spans="1:28" ht="15">
      <c r="A370" s="77">
        <v>366</v>
      </c>
      <c r="B370" s="78" t="s">
        <v>244</v>
      </c>
      <c r="C370" s="77" t="s">
        <v>245</v>
      </c>
      <c r="D370" s="77" t="s">
        <v>114</v>
      </c>
      <c r="E370" s="79" t="s">
        <v>246</v>
      </c>
      <c r="F370" s="87">
        <f t="shared" si="46"/>
        <v>14109110</v>
      </c>
      <c r="G370" s="38">
        <f t="shared" si="47"/>
        <v>5580120</v>
      </c>
      <c r="H370" s="38">
        <f t="shared" si="48"/>
        <v>19689230</v>
      </c>
      <c r="I370" s="38">
        <v>1933023</v>
      </c>
      <c r="J370" s="38">
        <v>3647097</v>
      </c>
      <c r="K370" s="38">
        <f t="shared" si="53"/>
        <v>1414105</v>
      </c>
      <c r="L370" s="38">
        <f t="shared" si="49"/>
        <v>3409619</v>
      </c>
      <c r="M370" s="38">
        <f t="shared" si="50"/>
        <v>4823724</v>
      </c>
      <c r="N370" s="38">
        <f>VLOOKUP(C370,X$5:AB933,4,FALSE)</f>
        <v>328500</v>
      </c>
      <c r="O370" s="38">
        <f t="shared" si="54"/>
        <v>3081119</v>
      </c>
      <c r="P370" s="38">
        <f t="shared" si="51"/>
        <v>24512954</v>
      </c>
      <c r="R370" s="69" t="s">
        <v>254</v>
      </c>
      <c r="S370" s="181" t="s">
        <v>2089</v>
      </c>
      <c r="T370" s="62">
        <v>502750</v>
      </c>
      <c r="U370" s="62">
        <v>1385710</v>
      </c>
      <c r="V370" s="62">
        <v>796574</v>
      </c>
      <c r="X370" s="69" t="s">
        <v>261</v>
      </c>
      <c r="Y370" s="181" t="s">
        <v>2092</v>
      </c>
      <c r="Z370" s="60"/>
      <c r="AA370" s="60"/>
      <c r="AB370" s="62">
        <v>984831</v>
      </c>
    </row>
    <row r="371" spans="1:28" ht="15">
      <c r="A371" s="77">
        <v>367</v>
      </c>
      <c r="B371" s="78" t="s">
        <v>247</v>
      </c>
      <c r="C371" s="77" t="s">
        <v>248</v>
      </c>
      <c r="D371" s="77" t="s">
        <v>114</v>
      </c>
      <c r="E371" s="79" t="s">
        <v>249</v>
      </c>
      <c r="F371" s="87">
        <f t="shared" si="46"/>
        <v>955850</v>
      </c>
      <c r="G371" s="38">
        <f t="shared" si="47"/>
        <v>4000032</v>
      </c>
      <c r="H371" s="38">
        <f t="shared" si="48"/>
        <v>4955882</v>
      </c>
      <c r="I371" s="38">
        <v>1468330</v>
      </c>
      <c r="J371" s="38">
        <v>2531702</v>
      </c>
      <c r="K371" s="38">
        <f t="shared" si="53"/>
        <v>0</v>
      </c>
      <c r="L371" s="38">
        <f t="shared" si="49"/>
        <v>4694551</v>
      </c>
      <c r="M371" s="38">
        <f t="shared" si="50"/>
        <v>4694551</v>
      </c>
      <c r="N371" s="38">
        <f>VLOOKUP(C371,X$5:AB934,4,FALSE)</f>
        <v>20540</v>
      </c>
      <c r="O371" s="38">
        <f t="shared" si="54"/>
        <v>4674011</v>
      </c>
      <c r="P371" s="38">
        <f t="shared" si="51"/>
        <v>9650433</v>
      </c>
      <c r="R371" s="69" t="s">
        <v>256</v>
      </c>
      <c r="S371" s="181" t="s">
        <v>2090</v>
      </c>
      <c r="T371" s="62">
        <v>26138984</v>
      </c>
      <c r="U371" s="62">
        <v>5245742</v>
      </c>
      <c r="V371" s="62">
        <v>5835638</v>
      </c>
      <c r="X371" s="69" t="s">
        <v>264</v>
      </c>
      <c r="Y371" s="181" t="s">
        <v>2093</v>
      </c>
      <c r="Z371" s="62">
        <v>721000</v>
      </c>
      <c r="AA371" s="62">
        <v>615677</v>
      </c>
      <c r="AB371" s="62">
        <v>2672756</v>
      </c>
    </row>
    <row r="372" spans="1:28" ht="15">
      <c r="A372" s="77">
        <v>368</v>
      </c>
      <c r="B372" s="78" t="s">
        <v>250</v>
      </c>
      <c r="C372" s="77" t="s">
        <v>251</v>
      </c>
      <c r="D372" s="77" t="s">
        <v>114</v>
      </c>
      <c r="E372" s="79" t="s">
        <v>252</v>
      </c>
      <c r="F372" s="87">
        <f t="shared" si="46"/>
        <v>0</v>
      </c>
      <c r="G372" s="38">
        <f t="shared" si="47"/>
        <v>889101</v>
      </c>
      <c r="H372" s="38">
        <f t="shared" si="48"/>
        <v>889101</v>
      </c>
      <c r="I372" s="38">
        <v>0</v>
      </c>
      <c r="J372" s="38">
        <v>889101</v>
      </c>
      <c r="K372" s="38">
        <v>0</v>
      </c>
      <c r="L372" s="38">
        <f t="shared" si="49"/>
        <v>0</v>
      </c>
      <c r="M372" s="38">
        <f t="shared" si="50"/>
        <v>0</v>
      </c>
      <c r="N372" s="38">
        <v>0</v>
      </c>
      <c r="O372" s="38">
        <v>0</v>
      </c>
      <c r="P372" s="38">
        <f t="shared" si="51"/>
        <v>889101</v>
      </c>
      <c r="R372" s="69" t="s">
        <v>259</v>
      </c>
      <c r="S372" s="181" t="s">
        <v>2091</v>
      </c>
      <c r="T372" s="62">
        <v>1951050</v>
      </c>
      <c r="U372" s="62">
        <v>2542475</v>
      </c>
      <c r="V372" s="62">
        <v>2132159</v>
      </c>
      <c r="X372" s="69" t="s">
        <v>267</v>
      </c>
      <c r="Y372" s="181" t="s">
        <v>2094</v>
      </c>
      <c r="Z372" s="62">
        <v>10152152</v>
      </c>
      <c r="AA372" s="62">
        <v>3555167</v>
      </c>
      <c r="AB372" s="62">
        <v>26195501</v>
      </c>
    </row>
    <row r="373" spans="1:28" ht="15">
      <c r="A373" s="77">
        <v>369</v>
      </c>
      <c r="B373" s="78" t="s">
        <v>253</v>
      </c>
      <c r="C373" s="77" t="s">
        <v>254</v>
      </c>
      <c r="D373" s="77" t="s">
        <v>114</v>
      </c>
      <c r="E373" s="79" t="s">
        <v>4</v>
      </c>
      <c r="F373" s="87">
        <f t="shared" si="46"/>
        <v>502750</v>
      </c>
      <c r="G373" s="38">
        <f t="shared" si="47"/>
        <v>2182284</v>
      </c>
      <c r="H373" s="38">
        <f t="shared" si="48"/>
        <v>2685034</v>
      </c>
      <c r="I373" s="38">
        <v>1385710</v>
      </c>
      <c r="J373" s="38">
        <v>796574</v>
      </c>
      <c r="K373" s="38">
        <f t="shared" si="53"/>
        <v>26000</v>
      </c>
      <c r="L373" s="38">
        <f t="shared" si="49"/>
        <v>134456</v>
      </c>
      <c r="M373" s="38">
        <f t="shared" si="50"/>
        <v>160456</v>
      </c>
      <c r="N373" s="38">
        <f>VLOOKUP(C373,X$5:AB936,4,FALSE)</f>
        <v>0</v>
      </c>
      <c r="O373" s="38">
        <f t="shared" si="54"/>
        <v>134456</v>
      </c>
      <c r="P373" s="38">
        <f t="shared" si="51"/>
        <v>2845490</v>
      </c>
      <c r="R373" s="69" t="s">
        <v>261</v>
      </c>
      <c r="S373" s="181" t="s">
        <v>2092</v>
      </c>
      <c r="T373" s="62">
        <v>2840035</v>
      </c>
      <c r="U373" s="62">
        <v>295150</v>
      </c>
      <c r="V373" s="62">
        <v>1746079</v>
      </c>
      <c r="X373" s="69" t="s">
        <v>270</v>
      </c>
      <c r="Y373" s="181" t="s">
        <v>2095</v>
      </c>
      <c r="Z373" s="62">
        <v>766902</v>
      </c>
      <c r="AA373" s="60"/>
      <c r="AB373" s="62">
        <v>6071506</v>
      </c>
    </row>
    <row r="374" spans="1:28" ht="15">
      <c r="A374" s="77">
        <v>370</v>
      </c>
      <c r="B374" s="78" t="s">
        <v>255</v>
      </c>
      <c r="C374" s="77" t="s">
        <v>256</v>
      </c>
      <c r="D374" s="77" t="s">
        <v>114</v>
      </c>
      <c r="E374" s="79" t="s">
        <v>257</v>
      </c>
      <c r="F374" s="87">
        <f t="shared" si="46"/>
        <v>26138984</v>
      </c>
      <c r="G374" s="38">
        <f t="shared" si="47"/>
        <v>11081380</v>
      </c>
      <c r="H374" s="38">
        <f t="shared" si="48"/>
        <v>37220364</v>
      </c>
      <c r="I374" s="38">
        <v>5245742</v>
      </c>
      <c r="J374" s="38">
        <v>5835638</v>
      </c>
      <c r="K374" s="38">
        <f t="shared" si="53"/>
        <v>2653682</v>
      </c>
      <c r="L374" s="38">
        <f t="shared" si="49"/>
        <v>1749505</v>
      </c>
      <c r="M374" s="38">
        <f t="shared" si="50"/>
        <v>4403187</v>
      </c>
      <c r="N374" s="38">
        <f>VLOOKUP(C374,X$5:AB937,4,FALSE)</f>
        <v>0</v>
      </c>
      <c r="O374" s="38">
        <f t="shared" si="54"/>
        <v>1749505</v>
      </c>
      <c r="P374" s="38">
        <f t="shared" si="51"/>
        <v>41623551</v>
      </c>
      <c r="R374" s="69" t="s">
        <v>264</v>
      </c>
      <c r="S374" s="181" t="s">
        <v>2093</v>
      </c>
      <c r="T374" s="62">
        <v>1286300</v>
      </c>
      <c r="U374" s="62">
        <v>1845000</v>
      </c>
      <c r="V374" s="62">
        <v>3870632</v>
      </c>
      <c r="X374" s="69" t="s">
        <v>274</v>
      </c>
      <c r="Y374" s="181" t="s">
        <v>2096</v>
      </c>
      <c r="Z374" s="62">
        <v>35000</v>
      </c>
      <c r="AA374" s="60"/>
      <c r="AB374" s="62">
        <v>798698</v>
      </c>
    </row>
    <row r="375" spans="1:28" ht="15">
      <c r="A375" s="77">
        <v>371</v>
      </c>
      <c r="B375" s="78" t="s">
        <v>258</v>
      </c>
      <c r="C375" s="77" t="s">
        <v>259</v>
      </c>
      <c r="D375" s="77" t="s">
        <v>114</v>
      </c>
      <c r="E375" s="79" t="s">
        <v>569</v>
      </c>
      <c r="F375" s="87">
        <f t="shared" si="46"/>
        <v>1951050</v>
      </c>
      <c r="G375" s="38">
        <f t="shared" si="47"/>
        <v>4674634</v>
      </c>
      <c r="H375" s="38">
        <f t="shared" si="48"/>
        <v>6625684</v>
      </c>
      <c r="I375" s="38">
        <v>2542475</v>
      </c>
      <c r="J375" s="38">
        <v>2132159</v>
      </c>
      <c r="K375" s="38">
        <f t="shared" si="53"/>
        <v>870795</v>
      </c>
      <c r="L375" s="38">
        <f t="shared" si="49"/>
        <v>422997</v>
      </c>
      <c r="M375" s="38">
        <f t="shared" si="50"/>
        <v>1293792</v>
      </c>
      <c r="N375" s="38">
        <f>VLOOKUP(C375,X$5:AB938,4,FALSE)</f>
        <v>0</v>
      </c>
      <c r="O375" s="38">
        <f t="shared" si="54"/>
        <v>422997</v>
      </c>
      <c r="P375" s="38">
        <f t="shared" si="51"/>
        <v>7919476</v>
      </c>
      <c r="R375" s="69" t="s">
        <v>267</v>
      </c>
      <c r="S375" s="181" t="s">
        <v>2094</v>
      </c>
      <c r="T375" s="62">
        <v>20066665</v>
      </c>
      <c r="U375" s="62">
        <v>7801209</v>
      </c>
      <c r="V375" s="62">
        <v>13417137</v>
      </c>
      <c r="X375" s="69" t="s">
        <v>277</v>
      </c>
      <c r="Y375" s="181" t="s">
        <v>2097</v>
      </c>
      <c r="Z375" s="62">
        <v>113377</v>
      </c>
      <c r="AA375" s="60"/>
      <c r="AB375" s="62">
        <v>768727</v>
      </c>
    </row>
    <row r="376" spans="1:28" ht="15">
      <c r="A376" s="77">
        <v>372</v>
      </c>
      <c r="B376" s="78" t="s">
        <v>260</v>
      </c>
      <c r="C376" s="77" t="s">
        <v>261</v>
      </c>
      <c r="D376" s="77" t="s">
        <v>114</v>
      </c>
      <c r="E376" s="79" t="s">
        <v>262</v>
      </c>
      <c r="F376" s="87">
        <f t="shared" si="46"/>
        <v>2840035</v>
      </c>
      <c r="G376" s="38">
        <f t="shared" si="47"/>
        <v>2041229</v>
      </c>
      <c r="H376" s="38">
        <f t="shared" si="48"/>
        <v>4881264</v>
      </c>
      <c r="I376" s="38">
        <v>295150</v>
      </c>
      <c r="J376" s="38">
        <v>1746079</v>
      </c>
      <c r="K376" s="38">
        <f t="shared" si="53"/>
        <v>0</v>
      </c>
      <c r="L376" s="38">
        <f t="shared" si="49"/>
        <v>984831</v>
      </c>
      <c r="M376" s="38">
        <f t="shared" si="50"/>
        <v>984831</v>
      </c>
      <c r="N376" s="38">
        <f>VLOOKUP(C376,X$5:AB939,4,FALSE)</f>
        <v>0</v>
      </c>
      <c r="O376" s="38">
        <f t="shared" si="54"/>
        <v>984831</v>
      </c>
      <c r="P376" s="38">
        <f t="shared" si="51"/>
        <v>5866095</v>
      </c>
      <c r="R376" s="69" t="s">
        <v>270</v>
      </c>
      <c r="S376" s="181" t="s">
        <v>2095</v>
      </c>
      <c r="T376" s="62">
        <v>600510</v>
      </c>
      <c r="U376" s="62">
        <v>2361198</v>
      </c>
      <c r="V376" s="62">
        <v>3168124</v>
      </c>
      <c r="X376" s="69" t="s">
        <v>280</v>
      </c>
      <c r="Y376" s="181" t="s">
        <v>2098</v>
      </c>
      <c r="Z376" s="60"/>
      <c r="AA376" s="62">
        <v>102800</v>
      </c>
      <c r="AB376" s="62">
        <v>69320</v>
      </c>
    </row>
    <row r="377" spans="1:28" ht="15">
      <c r="A377" s="77">
        <v>373</v>
      </c>
      <c r="B377" s="78" t="s">
        <v>263</v>
      </c>
      <c r="C377" s="77" t="s">
        <v>264</v>
      </c>
      <c r="D377" s="77" t="s">
        <v>114</v>
      </c>
      <c r="E377" s="79" t="s">
        <v>265</v>
      </c>
      <c r="F377" s="87">
        <f t="shared" si="46"/>
        <v>1286300</v>
      </c>
      <c r="G377" s="38">
        <f t="shared" si="47"/>
        <v>5715632</v>
      </c>
      <c r="H377" s="38">
        <f t="shared" si="48"/>
        <v>7001932</v>
      </c>
      <c r="I377" s="38">
        <v>1845000</v>
      </c>
      <c r="J377" s="38">
        <v>3870632</v>
      </c>
      <c r="K377" s="38">
        <f t="shared" si="53"/>
        <v>721000</v>
      </c>
      <c r="L377" s="38">
        <f t="shared" si="49"/>
        <v>3288433</v>
      </c>
      <c r="M377" s="38">
        <f t="shared" si="50"/>
        <v>4009433</v>
      </c>
      <c r="N377" s="38">
        <f>VLOOKUP(C377,X$5:AB940,4,FALSE)</f>
        <v>615677</v>
      </c>
      <c r="O377" s="38">
        <f t="shared" si="54"/>
        <v>2672756</v>
      </c>
      <c r="P377" s="38">
        <f t="shared" si="51"/>
        <v>11011365</v>
      </c>
      <c r="R377" s="69" t="s">
        <v>274</v>
      </c>
      <c r="S377" s="181" t="s">
        <v>2096</v>
      </c>
      <c r="T377" s="62">
        <v>271890</v>
      </c>
      <c r="U377" s="62">
        <v>773900</v>
      </c>
      <c r="V377" s="62">
        <v>3399874</v>
      </c>
      <c r="X377" s="69" t="s">
        <v>283</v>
      </c>
      <c r="Y377" s="181" t="s">
        <v>2099</v>
      </c>
      <c r="Z377" s="62">
        <v>263230</v>
      </c>
      <c r="AA377" s="62">
        <v>55000</v>
      </c>
      <c r="AB377" s="62">
        <v>1979629</v>
      </c>
    </row>
    <row r="378" spans="1:28" ht="15">
      <c r="A378" s="77">
        <v>374</v>
      </c>
      <c r="B378" s="78" t="s">
        <v>266</v>
      </c>
      <c r="C378" s="77" t="s">
        <v>267</v>
      </c>
      <c r="D378" s="77" t="s">
        <v>114</v>
      </c>
      <c r="E378" s="79" t="s">
        <v>268</v>
      </c>
      <c r="F378" s="87">
        <f t="shared" si="46"/>
        <v>20066665</v>
      </c>
      <c r="G378" s="38">
        <f t="shared" si="47"/>
        <v>21218346</v>
      </c>
      <c r="H378" s="38">
        <f t="shared" si="48"/>
        <v>41285011</v>
      </c>
      <c r="I378" s="38">
        <v>7801209</v>
      </c>
      <c r="J378" s="38">
        <v>13417137</v>
      </c>
      <c r="K378" s="38">
        <f t="shared" si="53"/>
        <v>10152152</v>
      </c>
      <c r="L378" s="38">
        <f t="shared" si="49"/>
        <v>29750668</v>
      </c>
      <c r="M378" s="38">
        <f t="shared" si="50"/>
        <v>39902820</v>
      </c>
      <c r="N378" s="38">
        <f>VLOOKUP(C378,X$5:AB941,4,FALSE)</f>
        <v>3555167</v>
      </c>
      <c r="O378" s="38">
        <f t="shared" si="54"/>
        <v>26195501</v>
      </c>
      <c r="P378" s="38">
        <f t="shared" si="51"/>
        <v>81187831</v>
      </c>
      <c r="R378" s="69" t="s">
        <v>277</v>
      </c>
      <c r="S378" s="181" t="s">
        <v>2097</v>
      </c>
      <c r="T378" s="62">
        <v>1527000</v>
      </c>
      <c r="U378" s="62">
        <v>1813550</v>
      </c>
      <c r="V378" s="62">
        <v>2872743</v>
      </c>
      <c r="X378" s="69" t="s">
        <v>286</v>
      </c>
      <c r="Y378" s="181" t="s">
        <v>2100</v>
      </c>
      <c r="Z378" s="60"/>
      <c r="AA378" s="62">
        <v>5500</v>
      </c>
      <c r="AB378" s="62">
        <v>1900</v>
      </c>
    </row>
    <row r="379" spans="1:28" ht="15">
      <c r="A379" s="77">
        <v>375</v>
      </c>
      <c r="B379" s="78" t="s">
        <v>269</v>
      </c>
      <c r="C379" s="77" t="s">
        <v>270</v>
      </c>
      <c r="D379" s="77" t="s">
        <v>114</v>
      </c>
      <c r="E379" s="79" t="s">
        <v>271</v>
      </c>
      <c r="F379" s="87">
        <f t="shared" si="46"/>
        <v>600510</v>
      </c>
      <c r="G379" s="38">
        <f t="shared" si="47"/>
        <v>5529322</v>
      </c>
      <c r="H379" s="38">
        <f t="shared" si="48"/>
        <v>6129832</v>
      </c>
      <c r="I379" s="38">
        <v>2361198</v>
      </c>
      <c r="J379" s="38">
        <v>3168124</v>
      </c>
      <c r="K379" s="38">
        <f t="shared" si="53"/>
        <v>766902</v>
      </c>
      <c r="L379" s="38">
        <f t="shared" si="49"/>
        <v>6071506</v>
      </c>
      <c r="M379" s="38">
        <f t="shared" si="50"/>
        <v>6838408</v>
      </c>
      <c r="N379" s="38">
        <f>VLOOKUP(C379,X$5:AB942,4,FALSE)</f>
        <v>0</v>
      </c>
      <c r="O379" s="38">
        <f t="shared" si="54"/>
        <v>6071506</v>
      </c>
      <c r="P379" s="38">
        <f t="shared" si="51"/>
        <v>12968240</v>
      </c>
      <c r="R379" s="69" t="s">
        <v>280</v>
      </c>
      <c r="S379" s="181" t="s">
        <v>2098</v>
      </c>
      <c r="T379" s="62">
        <v>3336200</v>
      </c>
      <c r="U379" s="62">
        <v>672450</v>
      </c>
      <c r="V379" s="62">
        <v>4917536</v>
      </c>
      <c r="X379" s="69" t="s">
        <v>289</v>
      </c>
      <c r="Y379" s="181" t="s">
        <v>2101</v>
      </c>
      <c r="Z379" s="60"/>
      <c r="AA379" s="60"/>
      <c r="AB379" s="62">
        <v>1239075</v>
      </c>
    </row>
    <row r="380" spans="1:28" ht="15">
      <c r="A380" s="77">
        <v>376</v>
      </c>
      <c r="B380" s="78" t="s">
        <v>273</v>
      </c>
      <c r="C380" s="77" t="s">
        <v>274</v>
      </c>
      <c r="D380" s="77" t="s">
        <v>272</v>
      </c>
      <c r="E380" s="79" t="s">
        <v>275</v>
      </c>
      <c r="F380" s="87">
        <f t="shared" si="46"/>
        <v>271890</v>
      </c>
      <c r="G380" s="38">
        <f t="shared" si="47"/>
        <v>4173774</v>
      </c>
      <c r="H380" s="38">
        <f t="shared" si="48"/>
        <v>4445664</v>
      </c>
      <c r="I380" s="38">
        <v>773900</v>
      </c>
      <c r="J380" s="38">
        <v>3399874</v>
      </c>
      <c r="K380" s="38">
        <f t="shared" si="53"/>
        <v>35000</v>
      </c>
      <c r="L380" s="38">
        <f t="shared" si="49"/>
        <v>798698</v>
      </c>
      <c r="M380" s="38">
        <f t="shared" si="50"/>
        <v>833698</v>
      </c>
      <c r="N380" s="38">
        <f>VLOOKUP(C380,X$5:AB943,4,FALSE)</f>
        <v>0</v>
      </c>
      <c r="O380" s="38">
        <f t="shared" si="54"/>
        <v>798698</v>
      </c>
      <c r="P380" s="38">
        <f t="shared" si="51"/>
        <v>5279362</v>
      </c>
      <c r="R380" s="69" t="s">
        <v>283</v>
      </c>
      <c r="S380" s="181" t="s">
        <v>2099</v>
      </c>
      <c r="T380" s="62">
        <v>2558200</v>
      </c>
      <c r="U380" s="62">
        <v>7223770</v>
      </c>
      <c r="V380" s="62">
        <v>5557301</v>
      </c>
      <c r="X380" s="69" t="s">
        <v>292</v>
      </c>
      <c r="Y380" s="181" t="s">
        <v>2102</v>
      </c>
      <c r="Z380" s="62">
        <v>1216999</v>
      </c>
      <c r="AA380" s="62">
        <v>19500</v>
      </c>
      <c r="AB380" s="62">
        <v>2978818</v>
      </c>
    </row>
    <row r="381" spans="1:28" ht="15">
      <c r="A381" s="77">
        <v>377</v>
      </c>
      <c r="B381" s="78" t="s">
        <v>276</v>
      </c>
      <c r="C381" s="77" t="s">
        <v>277</v>
      </c>
      <c r="D381" s="77" t="s">
        <v>272</v>
      </c>
      <c r="E381" s="79" t="s">
        <v>278</v>
      </c>
      <c r="F381" s="87">
        <f t="shared" si="46"/>
        <v>1527000</v>
      </c>
      <c r="G381" s="38">
        <f t="shared" si="47"/>
        <v>4686293</v>
      </c>
      <c r="H381" s="38">
        <f t="shared" si="48"/>
        <v>6213293</v>
      </c>
      <c r="I381" s="38">
        <v>1813550</v>
      </c>
      <c r="J381" s="38">
        <v>2872743</v>
      </c>
      <c r="K381" s="38">
        <f t="shared" si="53"/>
        <v>113377</v>
      </c>
      <c r="L381" s="38">
        <f t="shared" si="49"/>
        <v>768727</v>
      </c>
      <c r="M381" s="38">
        <f t="shared" si="50"/>
        <v>882104</v>
      </c>
      <c r="N381" s="38">
        <f>VLOOKUP(C381,X$5:AB944,4,FALSE)</f>
        <v>0</v>
      </c>
      <c r="O381" s="38">
        <f t="shared" si="54"/>
        <v>768727</v>
      </c>
      <c r="P381" s="38">
        <f t="shared" si="51"/>
        <v>7095397</v>
      </c>
      <c r="R381" s="69" t="s">
        <v>286</v>
      </c>
      <c r="S381" s="181" t="s">
        <v>2100</v>
      </c>
      <c r="T381" s="62">
        <v>15687340</v>
      </c>
      <c r="U381" s="62">
        <v>5478201</v>
      </c>
      <c r="V381" s="62">
        <v>14346784</v>
      </c>
      <c r="X381" s="69" t="s">
        <v>295</v>
      </c>
      <c r="Y381" s="181" t="s">
        <v>2103</v>
      </c>
      <c r="Z381" s="60"/>
      <c r="AA381" s="60"/>
      <c r="AB381" s="62">
        <v>9899787</v>
      </c>
    </row>
    <row r="382" spans="1:28" ht="15">
      <c r="A382" s="77">
        <v>378</v>
      </c>
      <c r="B382" s="78" t="s">
        <v>279</v>
      </c>
      <c r="C382" s="77" t="s">
        <v>280</v>
      </c>
      <c r="D382" s="77" t="s">
        <v>272</v>
      </c>
      <c r="E382" s="79" t="s">
        <v>281</v>
      </c>
      <c r="F382" s="87">
        <f t="shared" si="46"/>
        <v>3336200</v>
      </c>
      <c r="G382" s="38">
        <f t="shared" si="47"/>
        <v>5589986</v>
      </c>
      <c r="H382" s="38">
        <f t="shared" si="48"/>
        <v>8926186</v>
      </c>
      <c r="I382" s="38">
        <v>672450</v>
      </c>
      <c r="J382" s="38">
        <v>4917536</v>
      </c>
      <c r="K382" s="38">
        <f t="shared" si="53"/>
        <v>0</v>
      </c>
      <c r="L382" s="38">
        <f t="shared" si="49"/>
        <v>172120</v>
      </c>
      <c r="M382" s="38">
        <f t="shared" si="50"/>
        <v>172120</v>
      </c>
      <c r="N382" s="38">
        <f>VLOOKUP(C382,X$5:AB945,4,FALSE)</f>
        <v>102800</v>
      </c>
      <c r="O382" s="38">
        <f t="shared" si="54"/>
        <v>69320</v>
      </c>
      <c r="P382" s="38">
        <f t="shared" si="51"/>
        <v>9098306</v>
      </c>
      <c r="R382" s="69" t="s">
        <v>289</v>
      </c>
      <c r="S382" s="181" t="s">
        <v>2101</v>
      </c>
      <c r="T382" s="62">
        <v>899500</v>
      </c>
      <c r="U382" s="62">
        <v>423000</v>
      </c>
      <c r="V382" s="62">
        <v>841656</v>
      </c>
      <c r="X382" s="69" t="s">
        <v>298</v>
      </c>
      <c r="Y382" s="181" t="s">
        <v>2104</v>
      </c>
      <c r="Z382" s="62">
        <v>1500</v>
      </c>
      <c r="AA382" s="60"/>
      <c r="AB382" s="62">
        <v>5281394</v>
      </c>
    </row>
    <row r="383" spans="1:28" ht="15">
      <c r="A383" s="77">
        <v>379</v>
      </c>
      <c r="B383" s="78" t="s">
        <v>282</v>
      </c>
      <c r="C383" s="77" t="s">
        <v>283</v>
      </c>
      <c r="D383" s="77" t="s">
        <v>272</v>
      </c>
      <c r="E383" s="79" t="s">
        <v>284</v>
      </c>
      <c r="F383" s="87">
        <f t="shared" si="46"/>
        <v>2558200</v>
      </c>
      <c r="G383" s="38">
        <f t="shared" si="47"/>
        <v>12781071</v>
      </c>
      <c r="H383" s="38">
        <f t="shared" si="48"/>
        <v>15339271</v>
      </c>
      <c r="I383" s="38">
        <v>7223770</v>
      </c>
      <c r="J383" s="38">
        <v>5557301</v>
      </c>
      <c r="K383" s="38">
        <f t="shared" si="53"/>
        <v>263230</v>
      </c>
      <c r="L383" s="38">
        <f t="shared" si="49"/>
        <v>2034629</v>
      </c>
      <c r="M383" s="38">
        <f t="shared" si="50"/>
        <v>2297859</v>
      </c>
      <c r="N383" s="38">
        <f>VLOOKUP(C383,X$5:AB946,4,FALSE)</f>
        <v>55000</v>
      </c>
      <c r="O383" s="38">
        <f t="shared" si="54"/>
        <v>1979629</v>
      </c>
      <c r="P383" s="38">
        <f t="shared" si="51"/>
        <v>17637130</v>
      </c>
      <c r="R383" s="69" t="s">
        <v>292</v>
      </c>
      <c r="S383" s="181" t="s">
        <v>2102</v>
      </c>
      <c r="T383" s="62">
        <v>2613300</v>
      </c>
      <c r="U383" s="62">
        <v>1616649</v>
      </c>
      <c r="V383" s="62">
        <v>5392051</v>
      </c>
      <c r="X383" s="69" t="s">
        <v>301</v>
      </c>
      <c r="Y383" s="181" t="s">
        <v>2105</v>
      </c>
      <c r="Z383" s="62">
        <v>5922570</v>
      </c>
      <c r="AA383" s="60"/>
      <c r="AB383" s="62">
        <v>17814794</v>
      </c>
    </row>
    <row r="384" spans="1:28" ht="15">
      <c r="A384" s="77">
        <v>380</v>
      </c>
      <c r="B384" s="78" t="s">
        <v>285</v>
      </c>
      <c r="C384" s="77" t="s">
        <v>286</v>
      </c>
      <c r="D384" s="77" t="s">
        <v>272</v>
      </c>
      <c r="E384" s="79" t="s">
        <v>287</v>
      </c>
      <c r="F384" s="87">
        <f t="shared" si="46"/>
        <v>15687340</v>
      </c>
      <c r="G384" s="38">
        <f t="shared" si="47"/>
        <v>19824985</v>
      </c>
      <c r="H384" s="38">
        <f t="shared" si="48"/>
        <v>35512325</v>
      </c>
      <c r="I384" s="38">
        <v>5478201</v>
      </c>
      <c r="J384" s="38">
        <v>14346784</v>
      </c>
      <c r="K384" s="38">
        <f t="shared" si="53"/>
        <v>0</v>
      </c>
      <c r="L384" s="38">
        <f t="shared" si="49"/>
        <v>7400</v>
      </c>
      <c r="M384" s="38">
        <f t="shared" si="50"/>
        <v>7400</v>
      </c>
      <c r="N384" s="38">
        <f>VLOOKUP(C384,X$5:AB947,4,FALSE)</f>
        <v>5500</v>
      </c>
      <c r="O384" s="38">
        <f t="shared" si="54"/>
        <v>1900</v>
      </c>
      <c r="P384" s="38">
        <f t="shared" si="51"/>
        <v>35519725</v>
      </c>
      <c r="R384" s="69" t="s">
        <v>295</v>
      </c>
      <c r="S384" s="181" t="s">
        <v>2103</v>
      </c>
      <c r="T384" s="62">
        <v>2558125</v>
      </c>
      <c r="U384" s="62">
        <v>2683750</v>
      </c>
      <c r="V384" s="62">
        <v>6658302</v>
      </c>
      <c r="X384" s="69" t="s">
        <v>304</v>
      </c>
      <c r="Y384" s="181" t="s">
        <v>2106</v>
      </c>
      <c r="Z384" s="62">
        <v>2160000</v>
      </c>
      <c r="AA384" s="62">
        <v>25000</v>
      </c>
      <c r="AB384" s="62">
        <v>26262745</v>
      </c>
    </row>
    <row r="385" spans="1:28" ht="15">
      <c r="A385" s="77">
        <v>381</v>
      </c>
      <c r="B385" s="78" t="s">
        <v>288</v>
      </c>
      <c r="C385" s="77" t="s">
        <v>289</v>
      </c>
      <c r="D385" s="77" t="s">
        <v>272</v>
      </c>
      <c r="E385" s="79" t="s">
        <v>290</v>
      </c>
      <c r="F385" s="87">
        <f t="shared" si="46"/>
        <v>899500</v>
      </c>
      <c r="G385" s="38">
        <f t="shared" si="47"/>
        <v>1264656</v>
      </c>
      <c r="H385" s="38">
        <f t="shared" si="48"/>
        <v>2164156</v>
      </c>
      <c r="I385" s="38">
        <v>423000</v>
      </c>
      <c r="J385" s="38">
        <v>841656</v>
      </c>
      <c r="K385" s="38">
        <f t="shared" si="53"/>
        <v>0</v>
      </c>
      <c r="L385" s="38">
        <f t="shared" si="49"/>
        <v>1239075</v>
      </c>
      <c r="M385" s="38">
        <f t="shared" si="50"/>
        <v>1239075</v>
      </c>
      <c r="N385" s="38">
        <f>VLOOKUP(C385,X$5:AB948,4,FALSE)</f>
        <v>0</v>
      </c>
      <c r="O385" s="38">
        <f t="shared" si="54"/>
        <v>1239075</v>
      </c>
      <c r="P385" s="38">
        <f t="shared" si="51"/>
        <v>3403231</v>
      </c>
      <c r="R385" s="69" t="s">
        <v>298</v>
      </c>
      <c r="S385" s="181" t="s">
        <v>2104</v>
      </c>
      <c r="T385" s="62">
        <v>1469242</v>
      </c>
      <c r="U385" s="62">
        <v>468021</v>
      </c>
      <c r="V385" s="62">
        <v>1926997</v>
      </c>
      <c r="X385" s="69" t="s">
        <v>307</v>
      </c>
      <c r="Y385" s="181" t="s">
        <v>2107</v>
      </c>
      <c r="Z385" s="62">
        <v>5701146</v>
      </c>
      <c r="AA385" s="62">
        <v>3728901</v>
      </c>
      <c r="AB385" s="62">
        <v>11260914</v>
      </c>
    </row>
    <row r="386" spans="1:28" ht="15">
      <c r="A386" s="77">
        <v>382</v>
      </c>
      <c r="B386" s="78" t="s">
        <v>291</v>
      </c>
      <c r="C386" s="77" t="s">
        <v>292</v>
      </c>
      <c r="D386" s="77" t="s">
        <v>272</v>
      </c>
      <c r="E386" s="79" t="s">
        <v>293</v>
      </c>
      <c r="F386" s="87">
        <f t="shared" si="46"/>
        <v>2613300</v>
      </c>
      <c r="G386" s="38">
        <f t="shared" si="47"/>
        <v>7008700</v>
      </c>
      <c r="H386" s="38">
        <f t="shared" si="48"/>
        <v>9622000</v>
      </c>
      <c r="I386" s="38">
        <v>1616649</v>
      </c>
      <c r="J386" s="38">
        <v>5392051</v>
      </c>
      <c r="K386" s="38">
        <f t="shared" si="53"/>
        <v>1216999</v>
      </c>
      <c r="L386" s="38">
        <f t="shared" si="49"/>
        <v>2998318</v>
      </c>
      <c r="M386" s="38">
        <f t="shared" si="50"/>
        <v>4215317</v>
      </c>
      <c r="N386" s="38">
        <f>VLOOKUP(C386,X$5:AB949,4,FALSE)</f>
        <v>19500</v>
      </c>
      <c r="O386" s="38">
        <f t="shared" si="54"/>
        <v>2978818</v>
      </c>
      <c r="P386" s="38">
        <f t="shared" si="51"/>
        <v>13837317</v>
      </c>
      <c r="R386" s="69" t="s">
        <v>301</v>
      </c>
      <c r="S386" s="181" t="s">
        <v>2105</v>
      </c>
      <c r="T386" s="62">
        <v>269300</v>
      </c>
      <c r="U386" s="62">
        <v>1612600</v>
      </c>
      <c r="V386" s="62">
        <v>5066936</v>
      </c>
      <c r="X386" s="69" t="s">
        <v>310</v>
      </c>
      <c r="Y386" s="181" t="s">
        <v>2108</v>
      </c>
      <c r="Z386" s="62">
        <v>1046100</v>
      </c>
      <c r="AA386" s="60"/>
      <c r="AB386" s="62">
        <v>216200</v>
      </c>
    </row>
    <row r="387" spans="1:28" ht="15">
      <c r="A387" s="77">
        <v>383</v>
      </c>
      <c r="B387" s="78" t="s">
        <v>294</v>
      </c>
      <c r="C387" s="77" t="s">
        <v>295</v>
      </c>
      <c r="D387" s="77" t="s">
        <v>272</v>
      </c>
      <c r="E387" s="79" t="s">
        <v>296</v>
      </c>
      <c r="F387" s="87">
        <f t="shared" si="46"/>
        <v>2558125</v>
      </c>
      <c r="G387" s="38">
        <f t="shared" si="47"/>
        <v>9342052</v>
      </c>
      <c r="H387" s="38">
        <f t="shared" si="48"/>
        <v>11900177</v>
      </c>
      <c r="I387" s="38">
        <v>2683750</v>
      </c>
      <c r="J387" s="38">
        <v>6658302</v>
      </c>
      <c r="K387" s="38">
        <f t="shared" si="53"/>
        <v>0</v>
      </c>
      <c r="L387" s="38">
        <f t="shared" si="49"/>
        <v>9899787</v>
      </c>
      <c r="M387" s="38">
        <f t="shared" si="50"/>
        <v>9899787</v>
      </c>
      <c r="N387" s="38">
        <f>VLOOKUP(C387,X$5:AB950,4,FALSE)</f>
        <v>0</v>
      </c>
      <c r="O387" s="38">
        <f t="shared" si="54"/>
        <v>9899787</v>
      </c>
      <c r="P387" s="38">
        <f t="shared" si="51"/>
        <v>21799964</v>
      </c>
      <c r="R387" s="69" t="s">
        <v>304</v>
      </c>
      <c r="S387" s="181" t="s">
        <v>2106</v>
      </c>
      <c r="T387" s="62">
        <v>71279550</v>
      </c>
      <c r="U387" s="62">
        <v>3964702</v>
      </c>
      <c r="V387" s="62">
        <v>6689571</v>
      </c>
      <c r="X387" s="69" t="s">
        <v>313</v>
      </c>
      <c r="Y387" s="181" t="s">
        <v>2109</v>
      </c>
      <c r="Z387" s="62">
        <v>1243988</v>
      </c>
      <c r="AA387" s="62">
        <v>1780700</v>
      </c>
      <c r="AB387" s="62">
        <v>3052055</v>
      </c>
    </row>
    <row r="388" spans="1:28" ht="15">
      <c r="A388" s="77">
        <v>384</v>
      </c>
      <c r="B388" s="78" t="s">
        <v>297</v>
      </c>
      <c r="C388" s="77" t="s">
        <v>298</v>
      </c>
      <c r="D388" s="77" t="s">
        <v>272</v>
      </c>
      <c r="E388" s="79" t="s">
        <v>299</v>
      </c>
      <c r="F388" s="87">
        <f t="shared" si="46"/>
        <v>1469242</v>
      </c>
      <c r="G388" s="38">
        <f t="shared" si="47"/>
        <v>2395018</v>
      </c>
      <c r="H388" s="38">
        <f t="shared" si="48"/>
        <v>3864260</v>
      </c>
      <c r="I388" s="38">
        <v>468021</v>
      </c>
      <c r="J388" s="38">
        <v>1926997</v>
      </c>
      <c r="K388" s="38">
        <f t="shared" si="53"/>
        <v>1500</v>
      </c>
      <c r="L388" s="38">
        <f t="shared" si="49"/>
        <v>5281394</v>
      </c>
      <c r="M388" s="38">
        <f t="shared" si="50"/>
        <v>5282894</v>
      </c>
      <c r="N388" s="38">
        <f>VLOOKUP(C388,X$5:AB951,4,FALSE)</f>
        <v>0</v>
      </c>
      <c r="O388" s="38">
        <f t="shared" si="54"/>
        <v>5281394</v>
      </c>
      <c r="P388" s="38">
        <f t="shared" si="51"/>
        <v>9147154</v>
      </c>
      <c r="R388" s="69" t="s">
        <v>307</v>
      </c>
      <c r="S388" s="181" t="s">
        <v>2107</v>
      </c>
      <c r="T388" s="62">
        <v>42161582</v>
      </c>
      <c r="U388" s="62">
        <v>3146410</v>
      </c>
      <c r="V388" s="62">
        <v>4419357</v>
      </c>
      <c r="X388" s="69" t="s">
        <v>316</v>
      </c>
      <c r="Y388" s="181" t="s">
        <v>2110</v>
      </c>
      <c r="Z388" s="60"/>
      <c r="AA388" s="60"/>
      <c r="AB388" s="62">
        <v>193889</v>
      </c>
    </row>
    <row r="389" spans="1:28" ht="15">
      <c r="A389" s="77">
        <v>385</v>
      </c>
      <c r="B389" s="78" t="s">
        <v>300</v>
      </c>
      <c r="C389" s="77" t="s">
        <v>301</v>
      </c>
      <c r="D389" s="77" t="s">
        <v>272</v>
      </c>
      <c r="E389" s="79" t="s">
        <v>302</v>
      </c>
      <c r="F389" s="87">
        <f t="shared" si="46"/>
        <v>269300</v>
      </c>
      <c r="G389" s="38">
        <f t="shared" si="47"/>
        <v>6679536</v>
      </c>
      <c r="H389" s="38">
        <f t="shared" si="48"/>
        <v>6948836</v>
      </c>
      <c r="I389" s="38">
        <v>1612600</v>
      </c>
      <c r="J389" s="38">
        <v>5066936</v>
      </c>
      <c r="K389" s="38">
        <f t="shared" si="53"/>
        <v>5922570</v>
      </c>
      <c r="L389" s="38">
        <f t="shared" si="49"/>
        <v>17814794</v>
      </c>
      <c r="M389" s="38">
        <f t="shared" si="50"/>
        <v>23737364</v>
      </c>
      <c r="N389" s="38">
        <f>VLOOKUP(C389,X$5:AB952,4,FALSE)</f>
        <v>0</v>
      </c>
      <c r="O389" s="38">
        <f t="shared" si="54"/>
        <v>17814794</v>
      </c>
      <c r="P389" s="38">
        <f t="shared" si="51"/>
        <v>30686200</v>
      </c>
      <c r="R389" s="69" t="s">
        <v>310</v>
      </c>
      <c r="S389" s="181" t="s">
        <v>2108</v>
      </c>
      <c r="T389" s="62">
        <v>5707200</v>
      </c>
      <c r="U389" s="62">
        <v>3506100</v>
      </c>
      <c r="V389" s="62">
        <v>7524985</v>
      </c>
      <c r="X389" s="69" t="s">
        <v>322</v>
      </c>
      <c r="Y389" s="181" t="s">
        <v>2112</v>
      </c>
      <c r="Z389" s="62">
        <v>958300</v>
      </c>
      <c r="AA389" s="62">
        <v>712500</v>
      </c>
      <c r="AB389" s="62">
        <v>14497142</v>
      </c>
    </row>
    <row r="390" spans="1:28" ht="15">
      <c r="A390" s="77">
        <v>386</v>
      </c>
      <c r="B390" s="78" t="s">
        <v>303</v>
      </c>
      <c r="C390" s="77" t="s">
        <v>304</v>
      </c>
      <c r="D390" s="77" t="s">
        <v>272</v>
      </c>
      <c r="E390" s="79" t="s">
        <v>305</v>
      </c>
      <c r="F390" s="87">
        <f aca="true" t="shared" si="55" ref="F390:F453">VLOOKUP(C390,R$5:V$568,3,FALSE)</f>
        <v>71279550</v>
      </c>
      <c r="G390" s="38">
        <f aca="true" t="shared" si="56" ref="G390:G453">I390+J390</f>
        <v>10654273</v>
      </c>
      <c r="H390" s="38">
        <f aca="true" t="shared" si="57" ref="H390:H453">F390+G390</f>
        <v>81933823</v>
      </c>
      <c r="I390" s="38">
        <v>3964702</v>
      </c>
      <c r="J390" s="38">
        <v>6689571</v>
      </c>
      <c r="K390" s="38">
        <f t="shared" si="53"/>
        <v>2160000</v>
      </c>
      <c r="L390" s="38">
        <f aca="true" t="shared" si="58" ref="L390:L453">N390+O390</f>
        <v>26287745</v>
      </c>
      <c r="M390" s="38">
        <f aca="true" t="shared" si="59" ref="M390:M453">K390+L390</f>
        <v>28447745</v>
      </c>
      <c r="N390" s="38">
        <f>VLOOKUP(C390,X$5:AB953,4,FALSE)</f>
        <v>25000</v>
      </c>
      <c r="O390" s="38">
        <f t="shared" si="54"/>
        <v>26262745</v>
      </c>
      <c r="P390" s="38">
        <f aca="true" t="shared" si="60" ref="P390:P453">H390+M390</f>
        <v>110381568</v>
      </c>
      <c r="R390" s="69" t="s">
        <v>313</v>
      </c>
      <c r="S390" s="181" t="s">
        <v>2109</v>
      </c>
      <c r="T390" s="62">
        <v>1119751</v>
      </c>
      <c r="U390" s="62">
        <v>1837965</v>
      </c>
      <c r="V390" s="62">
        <v>8042438</v>
      </c>
      <c r="X390" s="69" t="s">
        <v>325</v>
      </c>
      <c r="Y390" s="181" t="s">
        <v>2113</v>
      </c>
      <c r="Z390" s="62">
        <v>955800</v>
      </c>
      <c r="AA390" s="60"/>
      <c r="AB390" s="62">
        <v>138557</v>
      </c>
    </row>
    <row r="391" spans="1:28" ht="15">
      <c r="A391" s="77">
        <v>387</v>
      </c>
      <c r="B391" s="78" t="s">
        <v>306</v>
      </c>
      <c r="C391" s="77" t="s">
        <v>307</v>
      </c>
      <c r="D391" s="77" t="s">
        <v>272</v>
      </c>
      <c r="E391" s="79" t="s">
        <v>308</v>
      </c>
      <c r="F391" s="87">
        <f t="shared" si="55"/>
        <v>42161582</v>
      </c>
      <c r="G391" s="38">
        <f t="shared" si="56"/>
        <v>7565767</v>
      </c>
      <c r="H391" s="38">
        <f t="shared" si="57"/>
        <v>49727349</v>
      </c>
      <c r="I391" s="38">
        <v>3146410</v>
      </c>
      <c r="J391" s="38">
        <v>4419357</v>
      </c>
      <c r="K391" s="38">
        <f t="shared" si="53"/>
        <v>5701146</v>
      </c>
      <c r="L391" s="38">
        <f t="shared" si="58"/>
        <v>14989815</v>
      </c>
      <c r="M391" s="38">
        <f t="shared" si="59"/>
        <v>20690961</v>
      </c>
      <c r="N391" s="38">
        <f>VLOOKUP(C391,X$5:AB954,4,FALSE)</f>
        <v>3728901</v>
      </c>
      <c r="O391" s="38">
        <f t="shared" si="54"/>
        <v>11260914</v>
      </c>
      <c r="P391" s="38">
        <f t="shared" si="60"/>
        <v>70418310</v>
      </c>
      <c r="R391" s="69" t="s">
        <v>316</v>
      </c>
      <c r="S391" s="181" t="s">
        <v>2110</v>
      </c>
      <c r="T391" s="62">
        <v>4682800</v>
      </c>
      <c r="U391" s="62">
        <v>279230</v>
      </c>
      <c r="V391" s="62">
        <v>5462038</v>
      </c>
      <c r="X391" s="69" t="s">
        <v>328</v>
      </c>
      <c r="Y391" s="181" t="s">
        <v>2114</v>
      </c>
      <c r="Z391" s="62">
        <v>1</v>
      </c>
      <c r="AA391" s="60"/>
      <c r="AB391" s="62">
        <v>15456</v>
      </c>
    </row>
    <row r="392" spans="1:28" ht="15">
      <c r="A392" s="77">
        <v>388</v>
      </c>
      <c r="B392" s="78" t="s">
        <v>309</v>
      </c>
      <c r="C392" s="77" t="s">
        <v>310</v>
      </c>
      <c r="D392" s="77" t="s">
        <v>272</v>
      </c>
      <c r="E392" s="79" t="s">
        <v>311</v>
      </c>
      <c r="F392" s="87">
        <f t="shared" si="55"/>
        <v>5707200</v>
      </c>
      <c r="G392" s="38">
        <f t="shared" si="56"/>
        <v>11031085</v>
      </c>
      <c r="H392" s="38">
        <f t="shared" si="57"/>
        <v>16738285</v>
      </c>
      <c r="I392" s="38">
        <v>3506100</v>
      </c>
      <c r="J392" s="38">
        <v>7524985</v>
      </c>
      <c r="K392" s="38">
        <f t="shared" si="53"/>
        <v>1046100</v>
      </c>
      <c r="L392" s="38">
        <f t="shared" si="58"/>
        <v>216200</v>
      </c>
      <c r="M392" s="38">
        <f t="shared" si="59"/>
        <v>1262300</v>
      </c>
      <c r="N392" s="38">
        <f>VLOOKUP(C392,X$5:AB955,4,FALSE)</f>
        <v>0</v>
      </c>
      <c r="O392" s="38">
        <f t="shared" si="54"/>
        <v>216200</v>
      </c>
      <c r="P392" s="38">
        <f t="shared" si="60"/>
        <v>18000585</v>
      </c>
      <c r="R392" s="69" t="s">
        <v>319</v>
      </c>
      <c r="S392" s="181" t="s">
        <v>2111</v>
      </c>
      <c r="T392" s="62">
        <v>0</v>
      </c>
      <c r="U392" s="62">
        <v>49650</v>
      </c>
      <c r="V392" s="62">
        <v>3649808</v>
      </c>
      <c r="X392" s="69" t="s">
        <v>331</v>
      </c>
      <c r="Y392" s="181" t="s">
        <v>2115</v>
      </c>
      <c r="Z392" s="60"/>
      <c r="AA392" s="60"/>
      <c r="AB392" s="62">
        <v>427952</v>
      </c>
    </row>
    <row r="393" spans="1:28" ht="15">
      <c r="A393" s="77">
        <v>389</v>
      </c>
      <c r="B393" s="78" t="s">
        <v>312</v>
      </c>
      <c r="C393" s="77" t="s">
        <v>313</v>
      </c>
      <c r="D393" s="77" t="s">
        <v>272</v>
      </c>
      <c r="E393" s="79" t="s">
        <v>314</v>
      </c>
      <c r="F393" s="87">
        <f t="shared" si="55"/>
        <v>1119751</v>
      </c>
      <c r="G393" s="38">
        <f t="shared" si="56"/>
        <v>9880403</v>
      </c>
      <c r="H393" s="38">
        <f t="shared" si="57"/>
        <v>11000154</v>
      </c>
      <c r="I393" s="38">
        <v>1837965</v>
      </c>
      <c r="J393" s="38">
        <v>8042438</v>
      </c>
      <c r="K393" s="38">
        <f t="shared" si="53"/>
        <v>1243988</v>
      </c>
      <c r="L393" s="38">
        <f t="shared" si="58"/>
        <v>4832755</v>
      </c>
      <c r="M393" s="38">
        <f t="shared" si="59"/>
        <v>6076743</v>
      </c>
      <c r="N393" s="38">
        <f>VLOOKUP(C393,X$5:AB956,4,FALSE)</f>
        <v>1780700</v>
      </c>
      <c r="O393" s="38">
        <f t="shared" si="54"/>
        <v>3052055</v>
      </c>
      <c r="P393" s="38">
        <f t="shared" si="60"/>
        <v>17076897</v>
      </c>
      <c r="R393" s="69" t="s">
        <v>322</v>
      </c>
      <c r="S393" s="181" t="s">
        <v>2112</v>
      </c>
      <c r="T393" s="62">
        <v>8275900</v>
      </c>
      <c r="U393" s="62">
        <v>7296026</v>
      </c>
      <c r="V393" s="62">
        <v>10014918</v>
      </c>
      <c r="X393" s="69" t="s">
        <v>334</v>
      </c>
      <c r="Y393" s="181" t="s">
        <v>2116</v>
      </c>
      <c r="Z393" s="62">
        <v>318169</v>
      </c>
      <c r="AA393" s="62">
        <v>789500</v>
      </c>
      <c r="AB393" s="62">
        <v>14286518</v>
      </c>
    </row>
    <row r="394" spans="1:28" ht="15">
      <c r="A394" s="77">
        <v>390</v>
      </c>
      <c r="B394" s="78" t="s">
        <v>315</v>
      </c>
      <c r="C394" s="77" t="s">
        <v>316</v>
      </c>
      <c r="D394" s="77" t="s">
        <v>272</v>
      </c>
      <c r="E394" s="79" t="s">
        <v>317</v>
      </c>
      <c r="F394" s="87">
        <f t="shared" si="55"/>
        <v>4682800</v>
      </c>
      <c r="G394" s="38">
        <f t="shared" si="56"/>
        <v>5741268</v>
      </c>
      <c r="H394" s="38">
        <f t="shared" si="57"/>
        <v>10424068</v>
      </c>
      <c r="I394" s="38">
        <v>279230</v>
      </c>
      <c r="J394" s="38">
        <v>5462038</v>
      </c>
      <c r="K394" s="38">
        <f aca="true" t="shared" si="61" ref="K394:K415">VLOOKUP(C394,X$5:AD$568,3,FALSE)</f>
        <v>0</v>
      </c>
      <c r="L394" s="38">
        <f t="shared" si="58"/>
        <v>193889</v>
      </c>
      <c r="M394" s="38">
        <f t="shared" si="59"/>
        <v>193889</v>
      </c>
      <c r="N394" s="38">
        <f>VLOOKUP(C394,X$5:AB957,4,FALSE)</f>
        <v>0</v>
      </c>
      <c r="O394" s="38">
        <f t="shared" si="54"/>
        <v>193889</v>
      </c>
      <c r="P394" s="38">
        <f t="shared" si="60"/>
        <v>10617957</v>
      </c>
      <c r="R394" s="69" t="s">
        <v>325</v>
      </c>
      <c r="S394" s="181" t="s">
        <v>2113</v>
      </c>
      <c r="T394" s="62">
        <v>1262500</v>
      </c>
      <c r="U394" s="62">
        <v>1690580</v>
      </c>
      <c r="V394" s="62">
        <v>7912965</v>
      </c>
      <c r="X394" s="69" t="s">
        <v>337</v>
      </c>
      <c r="Y394" s="181" t="s">
        <v>2117</v>
      </c>
      <c r="Z394" s="62">
        <v>4867394</v>
      </c>
      <c r="AA394" s="60"/>
      <c r="AB394" s="62">
        <v>22624344</v>
      </c>
    </row>
    <row r="395" spans="1:28" ht="15">
      <c r="A395" s="77">
        <v>391</v>
      </c>
      <c r="B395" s="78" t="s">
        <v>318</v>
      </c>
      <c r="C395" s="77" t="s">
        <v>319</v>
      </c>
      <c r="D395" s="77" t="s">
        <v>272</v>
      </c>
      <c r="E395" s="79" t="s">
        <v>320</v>
      </c>
      <c r="F395" s="87">
        <f t="shared" si="55"/>
        <v>0</v>
      </c>
      <c r="G395" s="38">
        <f t="shared" si="56"/>
        <v>3699458</v>
      </c>
      <c r="H395" s="38">
        <f t="shared" si="57"/>
        <v>3699458</v>
      </c>
      <c r="I395" s="38">
        <v>49650</v>
      </c>
      <c r="J395" s="38">
        <v>3649808</v>
      </c>
      <c r="K395" s="38">
        <v>0</v>
      </c>
      <c r="L395" s="38">
        <f t="shared" si="58"/>
        <v>0</v>
      </c>
      <c r="M395" s="38">
        <f t="shared" si="59"/>
        <v>0</v>
      </c>
      <c r="N395" s="38">
        <v>0</v>
      </c>
      <c r="O395" s="38">
        <v>0</v>
      </c>
      <c r="P395" s="38">
        <f t="shared" si="60"/>
        <v>3699458</v>
      </c>
      <c r="R395" s="69" t="s">
        <v>328</v>
      </c>
      <c r="S395" s="181" t="s">
        <v>2114</v>
      </c>
      <c r="T395" s="62">
        <v>3669201</v>
      </c>
      <c r="U395" s="62">
        <v>1495238</v>
      </c>
      <c r="V395" s="62">
        <v>6196914</v>
      </c>
      <c r="X395" s="69" t="s">
        <v>340</v>
      </c>
      <c r="Y395" s="181" t="s">
        <v>2118</v>
      </c>
      <c r="Z395" s="62">
        <v>1315364</v>
      </c>
      <c r="AA395" s="60"/>
      <c r="AB395" s="62">
        <v>30564613</v>
      </c>
    </row>
    <row r="396" spans="1:28" ht="15">
      <c r="A396" s="77">
        <v>392</v>
      </c>
      <c r="B396" s="78" t="s">
        <v>321</v>
      </c>
      <c r="C396" s="77" t="s">
        <v>322</v>
      </c>
      <c r="D396" s="77" t="s">
        <v>272</v>
      </c>
      <c r="E396" s="79" t="s">
        <v>323</v>
      </c>
      <c r="F396" s="87">
        <f t="shared" si="55"/>
        <v>8275900</v>
      </c>
      <c r="G396" s="38">
        <f t="shared" si="56"/>
        <v>17310944</v>
      </c>
      <c r="H396" s="38">
        <f t="shared" si="57"/>
        <v>25586844</v>
      </c>
      <c r="I396" s="38">
        <v>7296026</v>
      </c>
      <c r="J396" s="38">
        <v>10014918</v>
      </c>
      <c r="K396" s="38">
        <f t="shared" si="61"/>
        <v>958300</v>
      </c>
      <c r="L396" s="38">
        <f t="shared" si="58"/>
        <v>15209642</v>
      </c>
      <c r="M396" s="38">
        <f t="shared" si="59"/>
        <v>16167942</v>
      </c>
      <c r="N396" s="38">
        <f>VLOOKUP(C396,X$5:AB959,4,FALSE)</f>
        <v>712500</v>
      </c>
      <c r="O396" s="38">
        <f t="shared" si="54"/>
        <v>14497142</v>
      </c>
      <c r="P396" s="38">
        <f t="shared" si="60"/>
        <v>41754786</v>
      </c>
      <c r="R396" s="69" t="s">
        <v>331</v>
      </c>
      <c r="S396" s="181" t="s">
        <v>2115</v>
      </c>
      <c r="T396" s="62">
        <v>496630</v>
      </c>
      <c r="U396" s="62">
        <v>46600</v>
      </c>
      <c r="V396" s="62">
        <v>1396702</v>
      </c>
      <c r="X396" s="69" t="s">
        <v>343</v>
      </c>
      <c r="Y396" s="181" t="s">
        <v>2119</v>
      </c>
      <c r="Z396" s="62">
        <v>22544314</v>
      </c>
      <c r="AA396" s="60"/>
      <c r="AB396" s="62">
        <v>24625165</v>
      </c>
    </row>
    <row r="397" spans="1:28" ht="15">
      <c r="A397" s="77">
        <v>393</v>
      </c>
      <c r="B397" s="78" t="s">
        <v>324</v>
      </c>
      <c r="C397" s="77" t="s">
        <v>325</v>
      </c>
      <c r="D397" s="77" t="s">
        <v>272</v>
      </c>
      <c r="E397" s="79" t="s">
        <v>326</v>
      </c>
      <c r="F397" s="87">
        <f t="shared" si="55"/>
        <v>1262500</v>
      </c>
      <c r="G397" s="38">
        <f t="shared" si="56"/>
        <v>9603545</v>
      </c>
      <c r="H397" s="38">
        <f t="shared" si="57"/>
        <v>10866045</v>
      </c>
      <c r="I397" s="38">
        <v>1690580</v>
      </c>
      <c r="J397" s="38">
        <v>7912965</v>
      </c>
      <c r="K397" s="38">
        <f t="shared" si="61"/>
        <v>955800</v>
      </c>
      <c r="L397" s="38">
        <f t="shared" si="58"/>
        <v>138557</v>
      </c>
      <c r="M397" s="38">
        <f t="shared" si="59"/>
        <v>1094357</v>
      </c>
      <c r="N397" s="38">
        <f>VLOOKUP(C397,X$5:AB960,4,FALSE)</f>
        <v>0</v>
      </c>
      <c r="O397" s="38">
        <f t="shared" si="54"/>
        <v>138557</v>
      </c>
      <c r="P397" s="38">
        <f t="shared" si="60"/>
        <v>11960402</v>
      </c>
      <c r="R397" s="69" t="s">
        <v>334</v>
      </c>
      <c r="S397" s="181" t="s">
        <v>2116</v>
      </c>
      <c r="T397" s="62">
        <v>62160923</v>
      </c>
      <c r="U397" s="62">
        <v>3577500</v>
      </c>
      <c r="V397" s="62">
        <v>18222489</v>
      </c>
      <c r="X397" s="69" t="s">
        <v>346</v>
      </c>
      <c r="Y397" s="181" t="s">
        <v>2120</v>
      </c>
      <c r="Z397" s="60"/>
      <c r="AA397" s="60"/>
      <c r="AB397" s="62">
        <v>2100263</v>
      </c>
    </row>
    <row r="398" spans="1:28" ht="15">
      <c r="A398" s="77">
        <v>394</v>
      </c>
      <c r="B398" s="78" t="s">
        <v>327</v>
      </c>
      <c r="C398" s="77" t="s">
        <v>328</v>
      </c>
      <c r="D398" s="77" t="s">
        <v>272</v>
      </c>
      <c r="E398" s="79" t="s">
        <v>329</v>
      </c>
      <c r="F398" s="87">
        <f t="shared" si="55"/>
        <v>3669201</v>
      </c>
      <c r="G398" s="38">
        <f t="shared" si="56"/>
        <v>7692152</v>
      </c>
      <c r="H398" s="38">
        <f t="shared" si="57"/>
        <v>11361353</v>
      </c>
      <c r="I398" s="38">
        <v>1495238</v>
      </c>
      <c r="J398" s="38">
        <v>6196914</v>
      </c>
      <c r="K398" s="38">
        <f t="shared" si="61"/>
        <v>1</v>
      </c>
      <c r="L398" s="38">
        <f t="shared" si="58"/>
        <v>15456</v>
      </c>
      <c r="M398" s="38">
        <f t="shared" si="59"/>
        <v>15457</v>
      </c>
      <c r="N398" s="38">
        <f>VLOOKUP(C398,X$5:AB961,4,FALSE)</f>
        <v>0</v>
      </c>
      <c r="O398" s="38">
        <f t="shared" si="54"/>
        <v>15456</v>
      </c>
      <c r="P398" s="38">
        <f t="shared" si="60"/>
        <v>11376810</v>
      </c>
      <c r="R398" s="69" t="s">
        <v>337</v>
      </c>
      <c r="S398" s="181" t="s">
        <v>2117</v>
      </c>
      <c r="T398" s="62">
        <v>16487960</v>
      </c>
      <c r="U398" s="62">
        <v>4876020</v>
      </c>
      <c r="V398" s="62">
        <v>16790213</v>
      </c>
      <c r="X398" s="69" t="s">
        <v>349</v>
      </c>
      <c r="Y398" s="181" t="s">
        <v>2121</v>
      </c>
      <c r="Z398" s="62">
        <v>5500</v>
      </c>
      <c r="AA398" s="60"/>
      <c r="AB398" s="62">
        <v>684113</v>
      </c>
    </row>
    <row r="399" spans="1:28" ht="15">
      <c r="A399" s="77">
        <v>395</v>
      </c>
      <c r="B399" s="78" t="s">
        <v>330</v>
      </c>
      <c r="C399" s="77" t="s">
        <v>331</v>
      </c>
      <c r="D399" s="77" t="s">
        <v>272</v>
      </c>
      <c r="E399" s="79" t="s">
        <v>332</v>
      </c>
      <c r="F399" s="87">
        <f t="shared" si="55"/>
        <v>496630</v>
      </c>
      <c r="G399" s="38">
        <f t="shared" si="56"/>
        <v>1443302</v>
      </c>
      <c r="H399" s="38">
        <f t="shared" si="57"/>
        <v>1939932</v>
      </c>
      <c r="I399" s="38">
        <v>46600</v>
      </c>
      <c r="J399" s="38">
        <v>1396702</v>
      </c>
      <c r="K399" s="38">
        <f t="shared" si="61"/>
        <v>0</v>
      </c>
      <c r="L399" s="38">
        <f t="shared" si="58"/>
        <v>427952</v>
      </c>
      <c r="M399" s="38">
        <f t="shared" si="59"/>
        <v>427952</v>
      </c>
      <c r="N399" s="38">
        <f>VLOOKUP(C399,X$5:AB962,4,FALSE)</f>
        <v>0</v>
      </c>
      <c r="O399" s="38">
        <f t="shared" si="54"/>
        <v>427952</v>
      </c>
      <c r="P399" s="38">
        <f t="shared" si="60"/>
        <v>2367884</v>
      </c>
      <c r="R399" s="69" t="s">
        <v>340</v>
      </c>
      <c r="S399" s="181" t="s">
        <v>2118</v>
      </c>
      <c r="T399" s="62">
        <v>25168330</v>
      </c>
      <c r="U399" s="62">
        <v>474030</v>
      </c>
      <c r="V399" s="62">
        <v>2487228</v>
      </c>
      <c r="X399" s="69" t="s">
        <v>352</v>
      </c>
      <c r="Y399" s="181" t="s">
        <v>2122</v>
      </c>
      <c r="Z399" s="62">
        <v>23493570</v>
      </c>
      <c r="AA399" s="62">
        <v>400000</v>
      </c>
      <c r="AB399" s="62">
        <v>15989168</v>
      </c>
    </row>
    <row r="400" spans="1:28" ht="15">
      <c r="A400" s="77">
        <v>396</v>
      </c>
      <c r="B400" s="78" t="s">
        <v>333</v>
      </c>
      <c r="C400" s="77" t="s">
        <v>334</v>
      </c>
      <c r="D400" s="77" t="s">
        <v>272</v>
      </c>
      <c r="E400" s="79" t="s">
        <v>335</v>
      </c>
      <c r="F400" s="87">
        <f t="shared" si="55"/>
        <v>62160923</v>
      </c>
      <c r="G400" s="38">
        <f t="shared" si="56"/>
        <v>21799989</v>
      </c>
      <c r="H400" s="38">
        <f t="shared" si="57"/>
        <v>83960912</v>
      </c>
      <c r="I400" s="38">
        <v>3577500</v>
      </c>
      <c r="J400" s="38">
        <v>18222489</v>
      </c>
      <c r="K400" s="38">
        <f t="shared" si="61"/>
        <v>318169</v>
      </c>
      <c r="L400" s="38">
        <f t="shared" si="58"/>
        <v>15076018</v>
      </c>
      <c r="M400" s="38">
        <f t="shared" si="59"/>
        <v>15394187</v>
      </c>
      <c r="N400" s="38">
        <f>VLOOKUP(C400,X$5:AB963,4,FALSE)</f>
        <v>789500</v>
      </c>
      <c r="O400" s="38">
        <f t="shared" si="54"/>
        <v>14286518</v>
      </c>
      <c r="P400" s="38">
        <f t="shared" si="60"/>
        <v>99355099</v>
      </c>
      <c r="R400" s="69" t="s">
        <v>343</v>
      </c>
      <c r="S400" s="181" t="s">
        <v>2119</v>
      </c>
      <c r="T400" s="62">
        <v>14969700</v>
      </c>
      <c r="U400" s="62">
        <v>926380</v>
      </c>
      <c r="V400" s="62">
        <v>20487468</v>
      </c>
      <c r="X400" s="69" t="s">
        <v>355</v>
      </c>
      <c r="Y400" s="181" t="s">
        <v>2123</v>
      </c>
      <c r="Z400" s="62">
        <v>32500</v>
      </c>
      <c r="AA400" s="60"/>
      <c r="AB400" s="62">
        <v>335768</v>
      </c>
    </row>
    <row r="401" spans="1:28" ht="15">
      <c r="A401" s="77">
        <v>397</v>
      </c>
      <c r="B401" s="78" t="s">
        <v>336</v>
      </c>
      <c r="C401" s="77" t="s">
        <v>337</v>
      </c>
      <c r="D401" s="77" t="s">
        <v>272</v>
      </c>
      <c r="E401" s="79" t="s">
        <v>338</v>
      </c>
      <c r="F401" s="87">
        <f t="shared" si="55"/>
        <v>16487960</v>
      </c>
      <c r="G401" s="38">
        <f t="shared" si="56"/>
        <v>21666233</v>
      </c>
      <c r="H401" s="38">
        <f t="shared" si="57"/>
        <v>38154193</v>
      </c>
      <c r="I401" s="38">
        <v>4876020</v>
      </c>
      <c r="J401" s="38">
        <v>16790213</v>
      </c>
      <c r="K401" s="38">
        <f t="shared" si="61"/>
        <v>4867394</v>
      </c>
      <c r="L401" s="38">
        <f t="shared" si="58"/>
        <v>22624344</v>
      </c>
      <c r="M401" s="38">
        <f t="shared" si="59"/>
        <v>27491738</v>
      </c>
      <c r="N401" s="38">
        <f>VLOOKUP(C401,X$5:AB964,4,FALSE)</f>
        <v>0</v>
      </c>
      <c r="O401" s="38">
        <f t="shared" si="54"/>
        <v>22624344</v>
      </c>
      <c r="P401" s="38">
        <f t="shared" si="60"/>
        <v>65645931</v>
      </c>
      <c r="R401" s="69" t="s">
        <v>346</v>
      </c>
      <c r="S401" s="181" t="s">
        <v>2120</v>
      </c>
      <c r="T401" s="62">
        <v>1893000</v>
      </c>
      <c r="U401" s="62">
        <v>1416150</v>
      </c>
      <c r="V401" s="62">
        <v>3371812</v>
      </c>
      <c r="X401" s="69" t="s">
        <v>358</v>
      </c>
      <c r="Y401" s="181" t="s">
        <v>6</v>
      </c>
      <c r="Z401" s="62">
        <v>7696668</v>
      </c>
      <c r="AA401" s="62">
        <v>112501</v>
      </c>
      <c r="AB401" s="62">
        <v>23110851</v>
      </c>
    </row>
    <row r="402" spans="1:28" ht="15">
      <c r="A402" s="77">
        <v>398</v>
      </c>
      <c r="B402" s="78" t="s">
        <v>339</v>
      </c>
      <c r="C402" s="77" t="s">
        <v>340</v>
      </c>
      <c r="D402" s="77" t="s">
        <v>272</v>
      </c>
      <c r="E402" s="79" t="s">
        <v>341</v>
      </c>
      <c r="F402" s="87">
        <f t="shared" si="55"/>
        <v>25168330</v>
      </c>
      <c r="G402" s="38">
        <f t="shared" si="56"/>
        <v>2961258</v>
      </c>
      <c r="H402" s="38">
        <f t="shared" si="57"/>
        <v>28129588</v>
      </c>
      <c r="I402" s="38">
        <v>474030</v>
      </c>
      <c r="J402" s="38">
        <v>2487228</v>
      </c>
      <c r="K402" s="38">
        <f t="shared" si="61"/>
        <v>1315364</v>
      </c>
      <c r="L402" s="38">
        <f t="shared" si="58"/>
        <v>30564613</v>
      </c>
      <c r="M402" s="38">
        <f t="shared" si="59"/>
        <v>31879977</v>
      </c>
      <c r="N402" s="38">
        <f>VLOOKUP(C402,X$5:AB965,4,FALSE)</f>
        <v>0</v>
      </c>
      <c r="O402" s="38">
        <f t="shared" si="54"/>
        <v>30564613</v>
      </c>
      <c r="P402" s="38">
        <f t="shared" si="60"/>
        <v>60009565</v>
      </c>
      <c r="R402" s="69" t="s">
        <v>349</v>
      </c>
      <c r="S402" s="181" t="s">
        <v>2121</v>
      </c>
      <c r="T402" s="62">
        <v>3420660</v>
      </c>
      <c r="U402" s="62">
        <v>305400</v>
      </c>
      <c r="V402" s="62">
        <v>1457879</v>
      </c>
      <c r="X402" s="69" t="s">
        <v>361</v>
      </c>
      <c r="Y402" s="181" t="s">
        <v>2124</v>
      </c>
      <c r="Z402" s="62">
        <v>2535301</v>
      </c>
      <c r="AA402" s="62">
        <v>425400</v>
      </c>
      <c r="AB402" s="62">
        <v>1765976</v>
      </c>
    </row>
    <row r="403" spans="1:28" ht="15">
      <c r="A403" s="77">
        <v>399</v>
      </c>
      <c r="B403" s="78" t="s">
        <v>342</v>
      </c>
      <c r="C403" s="77" t="s">
        <v>343</v>
      </c>
      <c r="D403" s="77" t="s">
        <v>272</v>
      </c>
      <c r="E403" s="79" t="s">
        <v>344</v>
      </c>
      <c r="F403" s="87">
        <f t="shared" si="55"/>
        <v>14969700</v>
      </c>
      <c r="G403" s="38">
        <f t="shared" si="56"/>
        <v>21413848</v>
      </c>
      <c r="H403" s="38">
        <f t="shared" si="57"/>
        <v>36383548</v>
      </c>
      <c r="I403" s="38">
        <v>926380</v>
      </c>
      <c r="J403" s="38">
        <v>20487468</v>
      </c>
      <c r="K403" s="38">
        <f t="shared" si="61"/>
        <v>22544314</v>
      </c>
      <c r="L403" s="38">
        <f t="shared" si="58"/>
        <v>24625165</v>
      </c>
      <c r="M403" s="38">
        <f t="shared" si="59"/>
        <v>47169479</v>
      </c>
      <c r="N403" s="38">
        <f>VLOOKUP(C403,X$5:AB966,4,FALSE)</f>
        <v>0</v>
      </c>
      <c r="O403" s="38">
        <f t="shared" si="54"/>
        <v>24625165</v>
      </c>
      <c r="P403" s="38">
        <f t="shared" si="60"/>
        <v>83553027</v>
      </c>
      <c r="R403" s="69" t="s">
        <v>352</v>
      </c>
      <c r="S403" s="181" t="s">
        <v>2122</v>
      </c>
      <c r="T403" s="62">
        <v>15947500</v>
      </c>
      <c r="U403" s="62">
        <v>1474347</v>
      </c>
      <c r="V403" s="62">
        <v>10670973</v>
      </c>
      <c r="X403" s="69" t="s">
        <v>364</v>
      </c>
      <c r="Y403" s="181" t="s">
        <v>2125</v>
      </c>
      <c r="Z403" s="62">
        <v>1434200</v>
      </c>
      <c r="AA403" s="62">
        <v>344450</v>
      </c>
      <c r="AB403" s="62">
        <v>8474907</v>
      </c>
    </row>
    <row r="404" spans="1:28" ht="15">
      <c r="A404" s="77">
        <v>400</v>
      </c>
      <c r="B404" s="78" t="s">
        <v>345</v>
      </c>
      <c r="C404" s="77" t="s">
        <v>346</v>
      </c>
      <c r="D404" s="77" t="s">
        <v>272</v>
      </c>
      <c r="E404" s="79" t="s">
        <v>347</v>
      </c>
      <c r="F404" s="87">
        <f t="shared" si="55"/>
        <v>1893000</v>
      </c>
      <c r="G404" s="38">
        <f t="shared" si="56"/>
        <v>4787962</v>
      </c>
      <c r="H404" s="38">
        <f t="shared" si="57"/>
        <v>6680962</v>
      </c>
      <c r="I404" s="38">
        <v>1416150</v>
      </c>
      <c r="J404" s="38">
        <v>3371812</v>
      </c>
      <c r="K404" s="38">
        <f t="shared" si="61"/>
        <v>0</v>
      </c>
      <c r="L404" s="38">
        <f t="shared" si="58"/>
        <v>2100263</v>
      </c>
      <c r="M404" s="38">
        <f t="shared" si="59"/>
        <v>2100263</v>
      </c>
      <c r="N404" s="38">
        <f>VLOOKUP(C404,X$5:AB967,4,FALSE)</f>
        <v>0</v>
      </c>
      <c r="O404" s="38">
        <f t="shared" si="54"/>
        <v>2100263</v>
      </c>
      <c r="P404" s="38">
        <f t="shared" si="60"/>
        <v>8781225</v>
      </c>
      <c r="R404" s="69" t="s">
        <v>355</v>
      </c>
      <c r="S404" s="181" t="s">
        <v>2123</v>
      </c>
      <c r="T404" s="62">
        <v>425400</v>
      </c>
      <c r="U404" s="62">
        <v>36900</v>
      </c>
      <c r="V404" s="62">
        <v>3385640</v>
      </c>
      <c r="X404" s="69" t="s">
        <v>367</v>
      </c>
      <c r="Y404" s="181" t="s">
        <v>2126</v>
      </c>
      <c r="Z404" s="62">
        <v>1279155</v>
      </c>
      <c r="AA404" s="60"/>
      <c r="AB404" s="62">
        <v>8519309</v>
      </c>
    </row>
    <row r="405" spans="1:28" ht="15">
      <c r="A405" s="77">
        <v>401</v>
      </c>
      <c r="B405" s="78" t="s">
        <v>348</v>
      </c>
      <c r="C405" s="77" t="s">
        <v>349</v>
      </c>
      <c r="D405" s="77" t="s">
        <v>272</v>
      </c>
      <c r="E405" s="79" t="s">
        <v>350</v>
      </c>
      <c r="F405" s="87">
        <f t="shared" si="55"/>
        <v>3420660</v>
      </c>
      <c r="G405" s="38">
        <f t="shared" si="56"/>
        <v>1763279</v>
      </c>
      <c r="H405" s="38">
        <f t="shared" si="57"/>
        <v>5183939</v>
      </c>
      <c r="I405" s="38">
        <v>305400</v>
      </c>
      <c r="J405" s="38">
        <v>1457879</v>
      </c>
      <c r="K405" s="38">
        <f t="shared" si="61"/>
        <v>5500</v>
      </c>
      <c r="L405" s="38">
        <f t="shared" si="58"/>
        <v>684113</v>
      </c>
      <c r="M405" s="38">
        <f t="shared" si="59"/>
        <v>689613</v>
      </c>
      <c r="N405" s="38">
        <f>VLOOKUP(C405,X$5:AB968,4,FALSE)</f>
        <v>0</v>
      </c>
      <c r="O405" s="38">
        <f t="shared" si="54"/>
        <v>684113</v>
      </c>
      <c r="P405" s="38">
        <f t="shared" si="60"/>
        <v>5873552</v>
      </c>
      <c r="R405" s="69" t="s">
        <v>358</v>
      </c>
      <c r="S405" s="181" t="s">
        <v>6</v>
      </c>
      <c r="T405" s="62">
        <v>15127762</v>
      </c>
      <c r="U405" s="62">
        <v>5133039</v>
      </c>
      <c r="V405" s="62">
        <v>17294341</v>
      </c>
      <c r="X405" s="69" t="s">
        <v>370</v>
      </c>
      <c r="Y405" s="181" t="s">
        <v>2127</v>
      </c>
      <c r="Z405" s="62">
        <v>13500</v>
      </c>
      <c r="AA405" s="60"/>
      <c r="AB405" s="62">
        <v>955698</v>
      </c>
    </row>
    <row r="406" spans="1:28" ht="15">
      <c r="A406" s="77">
        <v>402</v>
      </c>
      <c r="B406" s="78" t="s">
        <v>351</v>
      </c>
      <c r="C406" s="77" t="s">
        <v>352</v>
      </c>
      <c r="D406" s="77" t="s">
        <v>272</v>
      </c>
      <c r="E406" s="79" t="s">
        <v>353</v>
      </c>
      <c r="F406" s="87">
        <f t="shared" si="55"/>
        <v>15947500</v>
      </c>
      <c r="G406" s="38">
        <f t="shared" si="56"/>
        <v>12145320</v>
      </c>
      <c r="H406" s="38">
        <f t="shared" si="57"/>
        <v>28092820</v>
      </c>
      <c r="I406" s="38">
        <v>1474347</v>
      </c>
      <c r="J406" s="38">
        <v>10670973</v>
      </c>
      <c r="K406" s="38">
        <f t="shared" si="61"/>
        <v>23493570</v>
      </c>
      <c r="L406" s="38">
        <f t="shared" si="58"/>
        <v>16389168</v>
      </c>
      <c r="M406" s="38">
        <f t="shared" si="59"/>
        <v>39882738</v>
      </c>
      <c r="N406" s="38">
        <f>VLOOKUP(C406,X$5:AB969,4,FALSE)</f>
        <v>400000</v>
      </c>
      <c r="O406" s="38">
        <f t="shared" si="54"/>
        <v>15989168</v>
      </c>
      <c r="P406" s="38">
        <f t="shared" si="60"/>
        <v>67975558</v>
      </c>
      <c r="R406" s="69" t="s">
        <v>361</v>
      </c>
      <c r="S406" s="181" t="s">
        <v>2124</v>
      </c>
      <c r="T406" s="62">
        <v>1321800</v>
      </c>
      <c r="U406" s="62">
        <v>705600</v>
      </c>
      <c r="V406" s="62">
        <v>4187958</v>
      </c>
      <c r="X406" s="69" t="s">
        <v>373</v>
      </c>
      <c r="Y406" s="181" t="s">
        <v>2128</v>
      </c>
      <c r="Z406" s="60"/>
      <c r="AA406" s="60"/>
      <c r="AB406" s="62">
        <v>3408042</v>
      </c>
    </row>
    <row r="407" spans="1:28" ht="15">
      <c r="A407" s="77">
        <v>403</v>
      </c>
      <c r="B407" s="78" t="s">
        <v>354</v>
      </c>
      <c r="C407" s="77" t="s">
        <v>355</v>
      </c>
      <c r="D407" s="77" t="s">
        <v>272</v>
      </c>
      <c r="E407" s="79" t="s">
        <v>356</v>
      </c>
      <c r="F407" s="87">
        <f t="shared" si="55"/>
        <v>425400</v>
      </c>
      <c r="G407" s="38">
        <f t="shared" si="56"/>
        <v>3422540</v>
      </c>
      <c r="H407" s="38">
        <f t="shared" si="57"/>
        <v>3847940</v>
      </c>
      <c r="I407" s="38">
        <v>36900</v>
      </c>
      <c r="J407" s="38">
        <v>3385640</v>
      </c>
      <c r="K407" s="38">
        <f t="shared" si="61"/>
        <v>32500</v>
      </c>
      <c r="L407" s="38">
        <f t="shared" si="58"/>
        <v>335768</v>
      </c>
      <c r="M407" s="38">
        <f t="shared" si="59"/>
        <v>368268</v>
      </c>
      <c r="N407" s="38">
        <f>VLOOKUP(C407,X$5:AB970,4,FALSE)</f>
        <v>0</v>
      </c>
      <c r="O407" s="38">
        <f t="shared" si="54"/>
        <v>335768</v>
      </c>
      <c r="P407" s="38">
        <f t="shared" si="60"/>
        <v>4216208</v>
      </c>
      <c r="R407" s="69" t="s">
        <v>364</v>
      </c>
      <c r="S407" s="181" t="s">
        <v>2125</v>
      </c>
      <c r="T407" s="62">
        <v>7201598</v>
      </c>
      <c r="U407" s="62">
        <v>6720580</v>
      </c>
      <c r="V407" s="62">
        <v>6789161</v>
      </c>
      <c r="X407" s="69" t="s">
        <v>376</v>
      </c>
      <c r="Y407" s="181" t="s">
        <v>2129</v>
      </c>
      <c r="Z407" s="62">
        <v>915157</v>
      </c>
      <c r="AA407" s="62">
        <v>46500</v>
      </c>
      <c r="AB407" s="62">
        <v>6658356</v>
      </c>
    </row>
    <row r="408" spans="1:28" ht="15">
      <c r="A408" s="77">
        <v>404</v>
      </c>
      <c r="B408" s="78" t="s">
        <v>357</v>
      </c>
      <c r="C408" s="77" t="s">
        <v>358</v>
      </c>
      <c r="D408" s="77" t="s">
        <v>272</v>
      </c>
      <c r="E408" s="79" t="s">
        <v>359</v>
      </c>
      <c r="F408" s="87">
        <f t="shared" si="55"/>
        <v>15127762</v>
      </c>
      <c r="G408" s="38">
        <f t="shared" si="56"/>
        <v>22427380</v>
      </c>
      <c r="H408" s="38">
        <f t="shared" si="57"/>
        <v>37555142</v>
      </c>
      <c r="I408" s="38">
        <v>5133039</v>
      </c>
      <c r="J408" s="38">
        <v>17294341</v>
      </c>
      <c r="K408" s="38">
        <f t="shared" si="61"/>
        <v>7696668</v>
      </c>
      <c r="L408" s="38">
        <f t="shared" si="58"/>
        <v>23223352</v>
      </c>
      <c r="M408" s="38">
        <f t="shared" si="59"/>
        <v>30920020</v>
      </c>
      <c r="N408" s="38">
        <f>VLOOKUP(C408,X$5:AB971,4,FALSE)</f>
        <v>112501</v>
      </c>
      <c r="O408" s="38">
        <f t="shared" si="54"/>
        <v>23110851</v>
      </c>
      <c r="P408" s="38">
        <f t="shared" si="60"/>
        <v>68475162</v>
      </c>
      <c r="R408" s="69" t="s">
        <v>367</v>
      </c>
      <c r="S408" s="181" t="s">
        <v>2126</v>
      </c>
      <c r="T408" s="62">
        <v>1421500</v>
      </c>
      <c r="U408" s="62">
        <v>2562020</v>
      </c>
      <c r="V408" s="62">
        <v>11286028</v>
      </c>
      <c r="X408" s="69" t="s">
        <v>379</v>
      </c>
      <c r="Y408" s="181" t="s">
        <v>2130</v>
      </c>
      <c r="Z408" s="62">
        <v>923000</v>
      </c>
      <c r="AA408" s="60"/>
      <c r="AB408" s="62">
        <v>12426637</v>
      </c>
    </row>
    <row r="409" spans="1:28" ht="15">
      <c r="A409" s="77">
        <v>405</v>
      </c>
      <c r="B409" s="78" t="s">
        <v>360</v>
      </c>
      <c r="C409" s="77" t="s">
        <v>361</v>
      </c>
      <c r="D409" s="77" t="s">
        <v>272</v>
      </c>
      <c r="E409" s="79" t="s">
        <v>362</v>
      </c>
      <c r="F409" s="87">
        <f t="shared" si="55"/>
        <v>1321800</v>
      </c>
      <c r="G409" s="38">
        <f t="shared" si="56"/>
        <v>4893558</v>
      </c>
      <c r="H409" s="38">
        <f t="shared" si="57"/>
        <v>6215358</v>
      </c>
      <c r="I409" s="38">
        <v>705600</v>
      </c>
      <c r="J409" s="38">
        <v>4187958</v>
      </c>
      <c r="K409" s="38">
        <f t="shared" si="61"/>
        <v>2535301</v>
      </c>
      <c r="L409" s="38">
        <f t="shared" si="58"/>
        <v>2191376</v>
      </c>
      <c r="M409" s="38">
        <f t="shared" si="59"/>
        <v>4726677</v>
      </c>
      <c r="N409" s="38">
        <f>VLOOKUP(C409,X$5:AB972,4,FALSE)</f>
        <v>425400</v>
      </c>
      <c r="O409" s="38">
        <f t="shared" si="54"/>
        <v>1765976</v>
      </c>
      <c r="P409" s="38">
        <f t="shared" si="60"/>
        <v>10942035</v>
      </c>
      <c r="R409" s="69" t="s">
        <v>370</v>
      </c>
      <c r="S409" s="181" t="s">
        <v>2127</v>
      </c>
      <c r="T409" s="62">
        <v>360650</v>
      </c>
      <c r="U409" s="62">
        <v>335500</v>
      </c>
      <c r="V409" s="62">
        <v>2565181</v>
      </c>
      <c r="X409" s="69" t="s">
        <v>385</v>
      </c>
      <c r="Y409" s="181" t="s">
        <v>1820</v>
      </c>
      <c r="Z409" s="62">
        <v>40000</v>
      </c>
      <c r="AA409" s="62">
        <v>66000</v>
      </c>
      <c r="AB409" s="62">
        <v>4880280</v>
      </c>
    </row>
    <row r="410" spans="1:28" ht="15">
      <c r="A410" s="77">
        <v>406</v>
      </c>
      <c r="B410" s="78" t="s">
        <v>363</v>
      </c>
      <c r="C410" s="77" t="s">
        <v>364</v>
      </c>
      <c r="D410" s="77" t="s">
        <v>272</v>
      </c>
      <c r="E410" s="79" t="s">
        <v>365</v>
      </c>
      <c r="F410" s="87">
        <f t="shared" si="55"/>
        <v>7201598</v>
      </c>
      <c r="G410" s="38">
        <f t="shared" si="56"/>
        <v>13509741</v>
      </c>
      <c r="H410" s="38">
        <f t="shared" si="57"/>
        <v>20711339</v>
      </c>
      <c r="I410" s="38">
        <v>6720580</v>
      </c>
      <c r="J410" s="38">
        <v>6789161</v>
      </c>
      <c r="K410" s="38">
        <f t="shared" si="61"/>
        <v>1434200</v>
      </c>
      <c r="L410" s="38">
        <f t="shared" si="58"/>
        <v>8819357</v>
      </c>
      <c r="M410" s="38">
        <f t="shared" si="59"/>
        <v>10253557</v>
      </c>
      <c r="N410" s="38">
        <f>VLOOKUP(C410,X$5:AB973,4,FALSE)</f>
        <v>344450</v>
      </c>
      <c r="O410" s="38">
        <f t="shared" si="54"/>
        <v>8474907</v>
      </c>
      <c r="P410" s="38">
        <f t="shared" si="60"/>
        <v>30964896</v>
      </c>
      <c r="R410" s="69" t="s">
        <v>373</v>
      </c>
      <c r="S410" s="181" t="s">
        <v>2128</v>
      </c>
      <c r="T410" s="62">
        <v>36000</v>
      </c>
      <c r="U410" s="62">
        <v>178300</v>
      </c>
      <c r="V410" s="62">
        <v>3236449</v>
      </c>
      <c r="X410" s="69" t="s">
        <v>387</v>
      </c>
      <c r="Y410" s="181" t="s">
        <v>2132</v>
      </c>
      <c r="Z410" s="62">
        <v>180400</v>
      </c>
      <c r="AA410" s="60"/>
      <c r="AB410" s="62">
        <v>3822121</v>
      </c>
    </row>
    <row r="411" spans="1:28" ht="15">
      <c r="A411" s="77">
        <v>407</v>
      </c>
      <c r="B411" s="78" t="s">
        <v>366</v>
      </c>
      <c r="C411" s="77" t="s">
        <v>367</v>
      </c>
      <c r="D411" s="77" t="s">
        <v>272</v>
      </c>
      <c r="E411" s="79" t="s">
        <v>368</v>
      </c>
      <c r="F411" s="87">
        <f t="shared" si="55"/>
        <v>1421500</v>
      </c>
      <c r="G411" s="38">
        <f t="shared" si="56"/>
        <v>13848048</v>
      </c>
      <c r="H411" s="38">
        <f t="shared" si="57"/>
        <v>15269548</v>
      </c>
      <c r="I411" s="38">
        <v>2562020</v>
      </c>
      <c r="J411" s="38">
        <v>11286028</v>
      </c>
      <c r="K411" s="38">
        <f t="shared" si="61"/>
        <v>1279155</v>
      </c>
      <c r="L411" s="38">
        <f t="shared" si="58"/>
        <v>8519309</v>
      </c>
      <c r="M411" s="38">
        <f t="shared" si="59"/>
        <v>9798464</v>
      </c>
      <c r="N411" s="38">
        <f>VLOOKUP(C411,X$5:AB974,4,FALSE)</f>
        <v>0</v>
      </c>
      <c r="O411" s="38">
        <f t="shared" si="54"/>
        <v>8519309</v>
      </c>
      <c r="P411" s="38">
        <f t="shared" si="60"/>
        <v>25068012</v>
      </c>
      <c r="R411" s="69" t="s">
        <v>376</v>
      </c>
      <c r="S411" s="181" t="s">
        <v>2129</v>
      </c>
      <c r="T411" s="62">
        <v>14769755</v>
      </c>
      <c r="U411" s="62">
        <v>2653906</v>
      </c>
      <c r="V411" s="62">
        <v>12922395</v>
      </c>
      <c r="X411" s="69" t="s">
        <v>391</v>
      </c>
      <c r="Y411" s="181" t="s">
        <v>2133</v>
      </c>
      <c r="Z411" s="62">
        <v>610000</v>
      </c>
      <c r="AA411" s="60"/>
      <c r="AB411" s="62">
        <v>711958</v>
      </c>
    </row>
    <row r="412" spans="1:28" ht="15">
      <c r="A412" s="77">
        <v>408</v>
      </c>
      <c r="B412" s="78" t="s">
        <v>369</v>
      </c>
      <c r="C412" s="77" t="s">
        <v>370</v>
      </c>
      <c r="D412" s="77" t="s">
        <v>272</v>
      </c>
      <c r="E412" s="79" t="s">
        <v>371</v>
      </c>
      <c r="F412" s="87">
        <f t="shared" si="55"/>
        <v>360650</v>
      </c>
      <c r="G412" s="38">
        <f t="shared" si="56"/>
        <v>2900681</v>
      </c>
      <c r="H412" s="38">
        <f t="shared" si="57"/>
        <v>3261331</v>
      </c>
      <c r="I412" s="38">
        <v>335500</v>
      </c>
      <c r="J412" s="38">
        <v>2565181</v>
      </c>
      <c r="K412" s="38">
        <f t="shared" si="61"/>
        <v>13500</v>
      </c>
      <c r="L412" s="38">
        <f t="shared" si="58"/>
        <v>955698</v>
      </c>
      <c r="M412" s="38">
        <f t="shared" si="59"/>
        <v>969198</v>
      </c>
      <c r="N412" s="38">
        <f>VLOOKUP(C412,X$5:AB975,4,FALSE)</f>
        <v>0</v>
      </c>
      <c r="O412" s="38">
        <f t="shared" si="54"/>
        <v>955698</v>
      </c>
      <c r="P412" s="38">
        <f t="shared" si="60"/>
        <v>4230529</v>
      </c>
      <c r="R412" s="69" t="s">
        <v>379</v>
      </c>
      <c r="S412" s="181" t="s">
        <v>2130</v>
      </c>
      <c r="T412" s="62">
        <v>1013997</v>
      </c>
      <c r="U412" s="62">
        <v>664825</v>
      </c>
      <c r="V412" s="62">
        <v>10077700</v>
      </c>
      <c r="X412" s="69" t="s">
        <v>394</v>
      </c>
      <c r="Y412" s="181" t="s">
        <v>2134</v>
      </c>
      <c r="Z412" s="62">
        <v>15221700</v>
      </c>
      <c r="AA412" s="60"/>
      <c r="AB412" s="62">
        <v>894873</v>
      </c>
    </row>
    <row r="413" spans="1:28" ht="15">
      <c r="A413" s="77">
        <v>409</v>
      </c>
      <c r="B413" s="78" t="s">
        <v>372</v>
      </c>
      <c r="C413" s="77" t="s">
        <v>373</v>
      </c>
      <c r="D413" s="77" t="s">
        <v>272</v>
      </c>
      <c r="E413" s="79" t="s">
        <v>374</v>
      </c>
      <c r="F413" s="87">
        <f t="shared" si="55"/>
        <v>36000</v>
      </c>
      <c r="G413" s="38">
        <f t="shared" si="56"/>
        <v>3414749</v>
      </c>
      <c r="H413" s="38">
        <f t="shared" si="57"/>
        <v>3450749</v>
      </c>
      <c r="I413" s="38">
        <v>178300</v>
      </c>
      <c r="J413" s="38">
        <v>3236449</v>
      </c>
      <c r="K413" s="38">
        <f t="shared" si="61"/>
        <v>0</v>
      </c>
      <c r="L413" s="38">
        <f t="shared" si="58"/>
        <v>3408042</v>
      </c>
      <c r="M413" s="38">
        <f t="shared" si="59"/>
        <v>3408042</v>
      </c>
      <c r="N413" s="38">
        <f>VLOOKUP(C413,X$5:AB976,4,FALSE)</f>
        <v>0</v>
      </c>
      <c r="O413" s="38">
        <f t="shared" si="54"/>
        <v>3408042</v>
      </c>
      <c r="P413" s="38">
        <f t="shared" si="60"/>
        <v>6858791</v>
      </c>
      <c r="R413" s="69" t="s">
        <v>382</v>
      </c>
      <c r="S413" s="181" t="s">
        <v>2131</v>
      </c>
      <c r="T413" s="60"/>
      <c r="U413" s="60"/>
      <c r="V413" s="62">
        <v>280412</v>
      </c>
      <c r="X413" s="69" t="s">
        <v>397</v>
      </c>
      <c r="Y413" s="181" t="s">
        <v>2135</v>
      </c>
      <c r="Z413" s="62">
        <v>1672342</v>
      </c>
      <c r="AA413" s="62">
        <v>34801</v>
      </c>
      <c r="AB413" s="62">
        <v>1309787</v>
      </c>
    </row>
    <row r="414" spans="1:28" ht="15">
      <c r="A414" s="77">
        <v>410</v>
      </c>
      <c r="B414" s="78" t="s">
        <v>375</v>
      </c>
      <c r="C414" s="77" t="s">
        <v>376</v>
      </c>
      <c r="D414" s="77" t="s">
        <v>272</v>
      </c>
      <c r="E414" s="79" t="s">
        <v>377</v>
      </c>
      <c r="F414" s="87">
        <f t="shared" si="55"/>
        <v>14769755</v>
      </c>
      <c r="G414" s="38">
        <f t="shared" si="56"/>
        <v>15576301</v>
      </c>
      <c r="H414" s="38">
        <f t="shared" si="57"/>
        <v>30346056</v>
      </c>
      <c r="I414" s="38">
        <v>2653906</v>
      </c>
      <c r="J414" s="38">
        <v>12922395</v>
      </c>
      <c r="K414" s="38">
        <f t="shared" si="61"/>
        <v>915157</v>
      </c>
      <c r="L414" s="38">
        <f t="shared" si="58"/>
        <v>6704856</v>
      </c>
      <c r="M414" s="38">
        <f t="shared" si="59"/>
        <v>7620013</v>
      </c>
      <c r="N414" s="38">
        <f>VLOOKUP(C414,X$5:AB977,4,FALSE)</f>
        <v>46500</v>
      </c>
      <c r="O414" s="38">
        <f t="shared" si="54"/>
        <v>6658356</v>
      </c>
      <c r="P414" s="38">
        <f t="shared" si="60"/>
        <v>37966069</v>
      </c>
      <c r="R414" s="69" t="s">
        <v>385</v>
      </c>
      <c r="S414" s="181" t="s">
        <v>1820</v>
      </c>
      <c r="T414" s="62">
        <v>361046</v>
      </c>
      <c r="U414" s="62">
        <v>1832152</v>
      </c>
      <c r="V414" s="62">
        <v>7921467</v>
      </c>
      <c r="X414" s="69" t="s">
        <v>400</v>
      </c>
      <c r="Y414" s="181" t="s">
        <v>2136</v>
      </c>
      <c r="Z414" s="60"/>
      <c r="AA414" s="60"/>
      <c r="AB414" s="62">
        <v>0</v>
      </c>
    </row>
    <row r="415" spans="1:28" ht="15">
      <c r="A415" s="77">
        <v>411</v>
      </c>
      <c r="B415" s="78" t="s">
        <v>378</v>
      </c>
      <c r="C415" s="77" t="s">
        <v>379</v>
      </c>
      <c r="D415" s="77" t="s">
        <v>272</v>
      </c>
      <c r="E415" s="79" t="s">
        <v>380</v>
      </c>
      <c r="F415" s="87">
        <f t="shared" si="55"/>
        <v>1013997</v>
      </c>
      <c r="G415" s="38">
        <f t="shared" si="56"/>
        <v>10742525</v>
      </c>
      <c r="H415" s="38">
        <f t="shared" si="57"/>
        <v>11756522</v>
      </c>
      <c r="I415" s="38">
        <v>664825</v>
      </c>
      <c r="J415" s="38">
        <v>10077700</v>
      </c>
      <c r="K415" s="38">
        <f t="shared" si="61"/>
        <v>923000</v>
      </c>
      <c r="L415" s="38">
        <f t="shared" si="58"/>
        <v>12426637</v>
      </c>
      <c r="M415" s="38">
        <f t="shared" si="59"/>
        <v>13349637</v>
      </c>
      <c r="N415" s="38">
        <f>VLOOKUP(C415,X$5:AB978,4,FALSE)</f>
        <v>0</v>
      </c>
      <c r="O415" s="38">
        <f t="shared" si="54"/>
        <v>12426637</v>
      </c>
      <c r="P415" s="38">
        <f t="shared" si="60"/>
        <v>25106159</v>
      </c>
      <c r="R415" s="69" t="s">
        <v>387</v>
      </c>
      <c r="S415" s="181" t="s">
        <v>2132</v>
      </c>
      <c r="T415" s="62">
        <v>6277638</v>
      </c>
      <c r="U415" s="62">
        <v>329300</v>
      </c>
      <c r="V415" s="62">
        <v>2456037</v>
      </c>
      <c r="X415" s="69" t="s">
        <v>403</v>
      </c>
      <c r="Y415" s="181" t="s">
        <v>2137</v>
      </c>
      <c r="Z415" s="62">
        <v>395900</v>
      </c>
      <c r="AA415" s="60"/>
      <c r="AB415" s="62">
        <v>3515951</v>
      </c>
    </row>
    <row r="416" spans="1:28" ht="15">
      <c r="A416" s="77">
        <v>412</v>
      </c>
      <c r="B416" s="78" t="s">
        <v>381</v>
      </c>
      <c r="C416" s="77" t="s">
        <v>382</v>
      </c>
      <c r="D416" s="77" t="s">
        <v>272</v>
      </c>
      <c r="E416" s="79" t="s">
        <v>383</v>
      </c>
      <c r="F416" s="87">
        <f t="shared" si="55"/>
        <v>0</v>
      </c>
      <c r="G416" s="38">
        <f t="shared" si="56"/>
        <v>280412</v>
      </c>
      <c r="H416" s="38">
        <f t="shared" si="57"/>
        <v>280412</v>
      </c>
      <c r="I416" s="38">
        <v>0</v>
      </c>
      <c r="J416" s="38">
        <v>280412</v>
      </c>
      <c r="K416" s="38">
        <v>0</v>
      </c>
      <c r="L416" s="38">
        <f t="shared" si="58"/>
        <v>0</v>
      </c>
      <c r="M416" s="38">
        <f t="shared" si="59"/>
        <v>0</v>
      </c>
      <c r="N416" s="38">
        <v>0</v>
      </c>
      <c r="O416" s="38">
        <v>0</v>
      </c>
      <c r="P416" s="38">
        <f t="shared" si="60"/>
        <v>280412</v>
      </c>
      <c r="R416" s="69" t="s">
        <v>391</v>
      </c>
      <c r="S416" s="181" t="s">
        <v>2133</v>
      </c>
      <c r="T416" s="62">
        <v>9298477</v>
      </c>
      <c r="U416" s="62">
        <v>1955309</v>
      </c>
      <c r="V416" s="62">
        <v>1661000</v>
      </c>
      <c r="X416" s="69" t="s">
        <v>406</v>
      </c>
      <c r="Y416" s="181" t="s">
        <v>2138</v>
      </c>
      <c r="Z416" s="62">
        <v>2118937</v>
      </c>
      <c r="AA416" s="62">
        <v>279525</v>
      </c>
      <c r="AB416" s="62">
        <v>35786006</v>
      </c>
    </row>
    <row r="417" spans="1:28" ht="15">
      <c r="A417" s="77">
        <v>413</v>
      </c>
      <c r="B417" s="78" t="s">
        <v>384</v>
      </c>
      <c r="C417" s="77" t="s">
        <v>385</v>
      </c>
      <c r="D417" s="77" t="s">
        <v>272</v>
      </c>
      <c r="E417" s="79" t="s">
        <v>1135</v>
      </c>
      <c r="F417" s="87">
        <f t="shared" si="55"/>
        <v>361046</v>
      </c>
      <c r="G417" s="38">
        <f t="shared" si="56"/>
        <v>9753619</v>
      </c>
      <c r="H417" s="38">
        <f t="shared" si="57"/>
        <v>10114665</v>
      </c>
      <c r="I417" s="38">
        <v>1832152</v>
      </c>
      <c r="J417" s="38">
        <v>7921467</v>
      </c>
      <c r="K417" s="38">
        <f aca="true" t="shared" si="62" ref="K417:K439">VLOOKUP(C417,X$5:AD$568,3,FALSE)</f>
        <v>40000</v>
      </c>
      <c r="L417" s="38">
        <f t="shared" si="58"/>
        <v>4946280</v>
      </c>
      <c r="M417" s="38">
        <f t="shared" si="59"/>
        <v>4986280</v>
      </c>
      <c r="N417" s="38">
        <f>VLOOKUP(C417,X$5:AB980,4,FALSE)</f>
        <v>66000</v>
      </c>
      <c r="O417" s="38">
        <f t="shared" si="54"/>
        <v>4880280</v>
      </c>
      <c r="P417" s="38">
        <f t="shared" si="60"/>
        <v>15100945</v>
      </c>
      <c r="R417" s="69" t="s">
        <v>394</v>
      </c>
      <c r="S417" s="181" t="s">
        <v>2134</v>
      </c>
      <c r="T417" s="62">
        <v>7288456</v>
      </c>
      <c r="U417" s="62">
        <v>1222135</v>
      </c>
      <c r="V417" s="62">
        <v>2838007</v>
      </c>
      <c r="X417" s="69" t="s">
        <v>409</v>
      </c>
      <c r="Y417" s="181" t="s">
        <v>2139</v>
      </c>
      <c r="Z417" s="62">
        <v>36899206</v>
      </c>
      <c r="AA417" s="62">
        <v>10501</v>
      </c>
      <c r="AB417" s="62">
        <v>59202368</v>
      </c>
    </row>
    <row r="418" spans="1:28" ht="15">
      <c r="A418" s="77">
        <v>414</v>
      </c>
      <c r="B418" s="78" t="s">
        <v>386</v>
      </c>
      <c r="C418" s="77" t="s">
        <v>387</v>
      </c>
      <c r="D418" s="77" t="s">
        <v>272</v>
      </c>
      <c r="E418" s="79" t="s">
        <v>388</v>
      </c>
      <c r="F418" s="87">
        <f t="shared" si="55"/>
        <v>6277638</v>
      </c>
      <c r="G418" s="38">
        <f t="shared" si="56"/>
        <v>2785337</v>
      </c>
      <c r="H418" s="38">
        <f t="shared" si="57"/>
        <v>9062975</v>
      </c>
      <c r="I418" s="38">
        <v>329300</v>
      </c>
      <c r="J418" s="38">
        <v>2456037</v>
      </c>
      <c r="K418" s="38">
        <f t="shared" si="62"/>
        <v>180400</v>
      </c>
      <c r="L418" s="38">
        <f t="shared" si="58"/>
        <v>3822121</v>
      </c>
      <c r="M418" s="38">
        <f t="shared" si="59"/>
        <v>4002521</v>
      </c>
      <c r="N418" s="38">
        <f>VLOOKUP(C418,X$5:AB981,4,FALSE)</f>
        <v>0</v>
      </c>
      <c r="O418" s="38">
        <f t="shared" si="54"/>
        <v>3822121</v>
      </c>
      <c r="P418" s="38">
        <f t="shared" si="60"/>
        <v>13065496</v>
      </c>
      <c r="R418" s="69" t="s">
        <v>397</v>
      </c>
      <c r="S418" s="181" t="s">
        <v>2135</v>
      </c>
      <c r="T418" s="62">
        <v>17967630</v>
      </c>
      <c r="U418" s="62">
        <v>2354994</v>
      </c>
      <c r="V418" s="62">
        <v>2619861</v>
      </c>
      <c r="X418" s="69" t="s">
        <v>411</v>
      </c>
      <c r="Y418" s="181" t="s">
        <v>2140</v>
      </c>
      <c r="Z418" s="62">
        <v>377430</v>
      </c>
      <c r="AA418" s="60"/>
      <c r="AB418" s="62">
        <v>377989</v>
      </c>
    </row>
    <row r="419" spans="1:28" ht="15">
      <c r="A419" s="77">
        <v>415</v>
      </c>
      <c r="B419" s="78" t="s">
        <v>390</v>
      </c>
      <c r="C419" s="77" t="s">
        <v>391</v>
      </c>
      <c r="D419" s="77" t="s">
        <v>389</v>
      </c>
      <c r="E419" s="79" t="s">
        <v>392</v>
      </c>
      <c r="F419" s="87">
        <f t="shared" si="55"/>
        <v>9298477</v>
      </c>
      <c r="G419" s="38">
        <f t="shared" si="56"/>
        <v>3616309</v>
      </c>
      <c r="H419" s="38">
        <f t="shared" si="57"/>
        <v>12914786</v>
      </c>
      <c r="I419" s="38">
        <v>1955309</v>
      </c>
      <c r="J419" s="38">
        <v>1661000</v>
      </c>
      <c r="K419" s="38">
        <f t="shared" si="62"/>
        <v>610000</v>
      </c>
      <c r="L419" s="38">
        <f t="shared" si="58"/>
        <v>711958</v>
      </c>
      <c r="M419" s="38">
        <f t="shared" si="59"/>
        <v>1321958</v>
      </c>
      <c r="N419" s="38">
        <f>VLOOKUP(C419,X$5:AB982,4,FALSE)</f>
        <v>0</v>
      </c>
      <c r="O419" s="38">
        <f t="shared" si="54"/>
        <v>711958</v>
      </c>
      <c r="P419" s="38">
        <f t="shared" si="60"/>
        <v>14236744</v>
      </c>
      <c r="R419" s="69" t="s">
        <v>400</v>
      </c>
      <c r="S419" s="181" t="s">
        <v>2136</v>
      </c>
      <c r="T419" s="62">
        <v>3133291</v>
      </c>
      <c r="U419" s="62">
        <v>461425</v>
      </c>
      <c r="V419" s="62">
        <v>3476266</v>
      </c>
      <c r="X419" s="69" t="s">
        <v>414</v>
      </c>
      <c r="Y419" s="181" t="s">
        <v>2141</v>
      </c>
      <c r="Z419" s="60"/>
      <c r="AA419" s="60"/>
      <c r="AB419" s="62">
        <v>690801</v>
      </c>
    </row>
    <row r="420" spans="1:28" ht="15">
      <c r="A420" s="77">
        <v>416</v>
      </c>
      <c r="B420" s="78" t="s">
        <v>393</v>
      </c>
      <c r="C420" s="77" t="s">
        <v>394</v>
      </c>
      <c r="D420" s="77" t="s">
        <v>389</v>
      </c>
      <c r="E420" s="79" t="s">
        <v>395</v>
      </c>
      <c r="F420" s="87">
        <f t="shared" si="55"/>
        <v>7288456</v>
      </c>
      <c r="G420" s="38">
        <f t="shared" si="56"/>
        <v>4060142</v>
      </c>
      <c r="H420" s="38">
        <f t="shared" si="57"/>
        <v>11348598</v>
      </c>
      <c r="I420" s="38">
        <v>1222135</v>
      </c>
      <c r="J420" s="38">
        <v>2838007</v>
      </c>
      <c r="K420" s="38">
        <f t="shared" si="62"/>
        <v>15221700</v>
      </c>
      <c r="L420" s="38">
        <f t="shared" si="58"/>
        <v>894873</v>
      </c>
      <c r="M420" s="38">
        <f t="shared" si="59"/>
        <v>16116573</v>
      </c>
      <c r="N420" s="38">
        <f>VLOOKUP(C420,X$5:AB983,4,FALSE)</f>
        <v>0</v>
      </c>
      <c r="O420" s="38">
        <f t="shared" si="54"/>
        <v>894873</v>
      </c>
      <c r="P420" s="38">
        <f t="shared" si="60"/>
        <v>27465171</v>
      </c>
      <c r="R420" s="69" t="s">
        <v>403</v>
      </c>
      <c r="S420" s="181" t="s">
        <v>2137</v>
      </c>
      <c r="T420" s="62">
        <v>19459880</v>
      </c>
      <c r="U420" s="62">
        <v>2530647</v>
      </c>
      <c r="V420" s="62">
        <v>20093244</v>
      </c>
      <c r="X420" s="69" t="s">
        <v>420</v>
      </c>
      <c r="Y420" s="181" t="s">
        <v>2143</v>
      </c>
      <c r="Z420" s="62">
        <v>10227883</v>
      </c>
      <c r="AA420" s="60"/>
      <c r="AB420" s="62">
        <v>6099585</v>
      </c>
    </row>
    <row r="421" spans="1:28" ht="15">
      <c r="A421" s="77">
        <v>417</v>
      </c>
      <c r="B421" s="78" t="s">
        <v>396</v>
      </c>
      <c r="C421" s="77" t="s">
        <v>397</v>
      </c>
      <c r="D421" s="77" t="s">
        <v>389</v>
      </c>
      <c r="E421" s="79" t="s">
        <v>398</v>
      </c>
      <c r="F421" s="87">
        <f t="shared" si="55"/>
        <v>17967630</v>
      </c>
      <c r="G421" s="38">
        <f t="shared" si="56"/>
        <v>4974855</v>
      </c>
      <c r="H421" s="38">
        <f t="shared" si="57"/>
        <v>22942485</v>
      </c>
      <c r="I421" s="38">
        <v>2354994</v>
      </c>
      <c r="J421" s="38">
        <v>2619861</v>
      </c>
      <c r="K421" s="38">
        <f t="shared" si="62"/>
        <v>1672342</v>
      </c>
      <c r="L421" s="38">
        <f t="shared" si="58"/>
        <v>1344588</v>
      </c>
      <c r="M421" s="38">
        <f t="shared" si="59"/>
        <v>3016930</v>
      </c>
      <c r="N421" s="38">
        <f>VLOOKUP(C421,X$5:AB984,4,FALSE)</f>
        <v>34801</v>
      </c>
      <c r="O421" s="38">
        <f t="shared" si="54"/>
        <v>1309787</v>
      </c>
      <c r="P421" s="38">
        <f t="shared" si="60"/>
        <v>25959415</v>
      </c>
      <c r="R421" s="69" t="s">
        <v>406</v>
      </c>
      <c r="S421" s="181" t="s">
        <v>2138</v>
      </c>
      <c r="T421" s="62">
        <v>48990230</v>
      </c>
      <c r="U421" s="62">
        <v>7306147</v>
      </c>
      <c r="V421" s="62">
        <v>23295468</v>
      </c>
      <c r="X421" s="69" t="s">
        <v>423</v>
      </c>
      <c r="Y421" s="181" t="s">
        <v>2144</v>
      </c>
      <c r="Z421" s="62">
        <v>812589</v>
      </c>
      <c r="AA421" s="60"/>
      <c r="AB421" s="62">
        <v>4003807</v>
      </c>
    </row>
    <row r="422" spans="1:28" ht="15">
      <c r="A422" s="77">
        <v>418</v>
      </c>
      <c r="B422" s="78" t="s">
        <v>399</v>
      </c>
      <c r="C422" s="77" t="s">
        <v>400</v>
      </c>
      <c r="D422" s="77" t="s">
        <v>389</v>
      </c>
      <c r="E422" s="79" t="s">
        <v>401</v>
      </c>
      <c r="F422" s="87">
        <f t="shared" si="55"/>
        <v>3133291</v>
      </c>
      <c r="G422" s="38">
        <f t="shared" si="56"/>
        <v>3937691</v>
      </c>
      <c r="H422" s="38">
        <f t="shared" si="57"/>
        <v>7070982</v>
      </c>
      <c r="I422" s="38">
        <v>461425</v>
      </c>
      <c r="J422" s="38">
        <v>3476266</v>
      </c>
      <c r="K422" s="38">
        <f t="shared" si="62"/>
        <v>0</v>
      </c>
      <c r="L422" s="38">
        <f t="shared" si="58"/>
        <v>0</v>
      </c>
      <c r="M422" s="38">
        <f t="shared" si="59"/>
        <v>0</v>
      </c>
      <c r="N422" s="38">
        <f>VLOOKUP(C422,X$5:AB985,4,FALSE)</f>
        <v>0</v>
      </c>
      <c r="O422" s="38">
        <f t="shared" si="54"/>
        <v>0</v>
      </c>
      <c r="P422" s="38">
        <f t="shared" si="60"/>
        <v>7070982</v>
      </c>
      <c r="R422" s="69" t="s">
        <v>409</v>
      </c>
      <c r="S422" s="181" t="s">
        <v>2139</v>
      </c>
      <c r="T422" s="62">
        <v>81448268</v>
      </c>
      <c r="U422" s="62">
        <v>6024101</v>
      </c>
      <c r="V422" s="62">
        <v>38542918</v>
      </c>
      <c r="X422" s="69" t="s">
        <v>426</v>
      </c>
      <c r="Y422" s="181" t="s">
        <v>2145</v>
      </c>
      <c r="Z422" s="60"/>
      <c r="AA422" s="60"/>
      <c r="AB422" s="62">
        <v>371243</v>
      </c>
    </row>
    <row r="423" spans="1:28" ht="15">
      <c r="A423" s="77">
        <v>419</v>
      </c>
      <c r="B423" s="78" t="s">
        <v>402</v>
      </c>
      <c r="C423" s="77" t="s">
        <v>403</v>
      </c>
      <c r="D423" s="77" t="s">
        <v>389</v>
      </c>
      <c r="E423" s="79" t="s">
        <v>404</v>
      </c>
      <c r="F423" s="87">
        <f t="shared" si="55"/>
        <v>19459880</v>
      </c>
      <c r="G423" s="38">
        <f t="shared" si="56"/>
        <v>22623891</v>
      </c>
      <c r="H423" s="38">
        <f t="shared" si="57"/>
        <v>42083771</v>
      </c>
      <c r="I423" s="38">
        <v>2530647</v>
      </c>
      <c r="J423" s="38">
        <v>20093244</v>
      </c>
      <c r="K423" s="38">
        <f t="shared" si="62"/>
        <v>395900</v>
      </c>
      <c r="L423" s="38">
        <f t="shared" si="58"/>
        <v>3515951</v>
      </c>
      <c r="M423" s="38">
        <f t="shared" si="59"/>
        <v>3911851</v>
      </c>
      <c r="N423" s="38">
        <f>VLOOKUP(C423,X$5:AB986,4,FALSE)</f>
        <v>0</v>
      </c>
      <c r="O423" s="38">
        <f t="shared" si="54"/>
        <v>3515951</v>
      </c>
      <c r="P423" s="38">
        <f t="shared" si="60"/>
        <v>45995622</v>
      </c>
      <c r="R423" s="69" t="s">
        <v>411</v>
      </c>
      <c r="S423" s="181" t="s">
        <v>2140</v>
      </c>
      <c r="T423" s="62">
        <v>1620015</v>
      </c>
      <c r="U423" s="62">
        <v>17000</v>
      </c>
      <c r="V423" s="62">
        <v>483925</v>
      </c>
      <c r="X423" s="69" t="s">
        <v>429</v>
      </c>
      <c r="Y423" s="181" t="s">
        <v>2146</v>
      </c>
      <c r="Z423" s="62">
        <v>38470752</v>
      </c>
      <c r="AA423" s="62">
        <v>11091862</v>
      </c>
      <c r="AB423" s="62">
        <v>22479965</v>
      </c>
    </row>
    <row r="424" spans="1:28" ht="15">
      <c r="A424" s="77">
        <v>420</v>
      </c>
      <c r="B424" s="78" t="s">
        <v>405</v>
      </c>
      <c r="C424" s="77" t="s">
        <v>406</v>
      </c>
      <c r="D424" s="77" t="s">
        <v>389</v>
      </c>
      <c r="E424" s="79" t="s">
        <v>407</v>
      </c>
      <c r="F424" s="87">
        <f t="shared" si="55"/>
        <v>48990230</v>
      </c>
      <c r="G424" s="38">
        <f t="shared" si="56"/>
        <v>30601615</v>
      </c>
      <c r="H424" s="38">
        <f t="shared" si="57"/>
        <v>79591845</v>
      </c>
      <c r="I424" s="38">
        <v>7306147</v>
      </c>
      <c r="J424" s="38">
        <v>23295468</v>
      </c>
      <c r="K424" s="38">
        <f t="shared" si="62"/>
        <v>2118937</v>
      </c>
      <c r="L424" s="38">
        <f t="shared" si="58"/>
        <v>36065531</v>
      </c>
      <c r="M424" s="38">
        <f t="shared" si="59"/>
        <v>38184468</v>
      </c>
      <c r="N424" s="38">
        <f>VLOOKUP(C424,X$5:AB987,4,FALSE)</f>
        <v>279525</v>
      </c>
      <c r="O424" s="38">
        <f t="shared" si="54"/>
        <v>35786006</v>
      </c>
      <c r="P424" s="38">
        <f t="shared" si="60"/>
        <v>117776313</v>
      </c>
      <c r="R424" s="69" t="s">
        <v>414</v>
      </c>
      <c r="S424" s="181" t="s">
        <v>2141</v>
      </c>
      <c r="T424" s="62">
        <v>8720470</v>
      </c>
      <c r="U424" s="62">
        <v>4447886</v>
      </c>
      <c r="V424" s="62">
        <v>1490400</v>
      </c>
      <c r="X424" s="69" t="s">
        <v>435</v>
      </c>
      <c r="Y424" s="181" t="s">
        <v>2147</v>
      </c>
      <c r="Z424" s="62">
        <v>806816</v>
      </c>
      <c r="AA424" s="62">
        <v>15000</v>
      </c>
      <c r="AB424" s="62">
        <v>1454215</v>
      </c>
    </row>
    <row r="425" spans="1:28" ht="15">
      <c r="A425" s="77">
        <v>421</v>
      </c>
      <c r="B425" s="78" t="s">
        <v>408</v>
      </c>
      <c r="C425" s="77" t="s">
        <v>409</v>
      </c>
      <c r="D425" s="77" t="s">
        <v>389</v>
      </c>
      <c r="E425" s="79" t="s">
        <v>3</v>
      </c>
      <c r="F425" s="87">
        <f t="shared" si="55"/>
        <v>81448268</v>
      </c>
      <c r="G425" s="38">
        <f t="shared" si="56"/>
        <v>44567019</v>
      </c>
      <c r="H425" s="38">
        <f t="shared" si="57"/>
        <v>126015287</v>
      </c>
      <c r="I425" s="38">
        <v>6024101</v>
      </c>
      <c r="J425" s="38">
        <v>38542918</v>
      </c>
      <c r="K425" s="38">
        <f t="shared" si="62"/>
        <v>36899206</v>
      </c>
      <c r="L425" s="38">
        <f t="shared" si="58"/>
        <v>59212869</v>
      </c>
      <c r="M425" s="38">
        <f t="shared" si="59"/>
        <v>96112075</v>
      </c>
      <c r="N425" s="38">
        <f>VLOOKUP(C425,X$5:AB988,4,FALSE)</f>
        <v>10501</v>
      </c>
      <c r="O425" s="38">
        <f t="shared" si="54"/>
        <v>59202368</v>
      </c>
      <c r="P425" s="38">
        <f t="shared" si="60"/>
        <v>222127362</v>
      </c>
      <c r="R425" s="69" t="s">
        <v>417</v>
      </c>
      <c r="S425" s="181" t="s">
        <v>2142</v>
      </c>
      <c r="T425" s="62">
        <v>2379200</v>
      </c>
      <c r="U425" s="62">
        <v>569650</v>
      </c>
      <c r="V425" s="62">
        <v>1647634</v>
      </c>
      <c r="X425" s="69" t="s">
        <v>438</v>
      </c>
      <c r="Y425" s="181" t="s">
        <v>2148</v>
      </c>
      <c r="Z425" s="62">
        <v>1057000</v>
      </c>
      <c r="AA425" s="60"/>
      <c r="AB425" s="62">
        <v>372721</v>
      </c>
    </row>
    <row r="426" spans="1:28" ht="15">
      <c r="A426" s="77">
        <v>422</v>
      </c>
      <c r="B426" s="78" t="s">
        <v>410</v>
      </c>
      <c r="C426" s="77" t="s">
        <v>411</v>
      </c>
      <c r="D426" s="77" t="s">
        <v>389</v>
      </c>
      <c r="E426" s="79" t="s">
        <v>412</v>
      </c>
      <c r="F426" s="87">
        <f t="shared" si="55"/>
        <v>1620015</v>
      </c>
      <c r="G426" s="38">
        <f t="shared" si="56"/>
        <v>500925</v>
      </c>
      <c r="H426" s="38">
        <f t="shared" si="57"/>
        <v>2120940</v>
      </c>
      <c r="I426" s="38">
        <v>17000</v>
      </c>
      <c r="J426" s="38">
        <v>483925</v>
      </c>
      <c r="K426" s="38">
        <f t="shared" si="62"/>
        <v>377430</v>
      </c>
      <c r="L426" s="38">
        <f t="shared" si="58"/>
        <v>377989</v>
      </c>
      <c r="M426" s="38">
        <f t="shared" si="59"/>
        <v>755419</v>
      </c>
      <c r="N426" s="38">
        <f>VLOOKUP(C426,X$5:AB989,4,FALSE)</f>
        <v>0</v>
      </c>
      <c r="O426" s="38">
        <f aca="true" t="shared" si="63" ref="O426:O489">VLOOKUP(C426,X$5:AB$568,5,FALSE)</f>
        <v>377989</v>
      </c>
      <c r="P426" s="38">
        <f t="shared" si="60"/>
        <v>2876359</v>
      </c>
      <c r="R426" s="69" t="s">
        <v>420</v>
      </c>
      <c r="S426" s="181" t="s">
        <v>2143</v>
      </c>
      <c r="T426" s="62">
        <v>15586237</v>
      </c>
      <c r="U426" s="62">
        <v>1524166</v>
      </c>
      <c r="V426" s="62">
        <v>50276239</v>
      </c>
      <c r="X426" s="69" t="s">
        <v>441</v>
      </c>
      <c r="Y426" s="181" t="s">
        <v>2149</v>
      </c>
      <c r="Z426" s="62">
        <v>600185</v>
      </c>
      <c r="AA426" s="62">
        <v>22502</v>
      </c>
      <c r="AB426" s="62">
        <v>10064178</v>
      </c>
    </row>
    <row r="427" spans="1:28" ht="15">
      <c r="A427" s="77">
        <v>423</v>
      </c>
      <c r="B427" s="78" t="s">
        <v>413</v>
      </c>
      <c r="C427" s="77" t="s">
        <v>414</v>
      </c>
      <c r="D427" s="77" t="s">
        <v>389</v>
      </c>
      <c r="E427" s="79" t="s">
        <v>415</v>
      </c>
      <c r="F427" s="87">
        <f t="shared" si="55"/>
        <v>8720470</v>
      </c>
      <c r="G427" s="38">
        <f t="shared" si="56"/>
        <v>5938286</v>
      </c>
      <c r="H427" s="38">
        <f t="shared" si="57"/>
        <v>14658756</v>
      </c>
      <c r="I427" s="38">
        <v>4447886</v>
      </c>
      <c r="J427" s="38">
        <v>1490400</v>
      </c>
      <c r="K427" s="38">
        <f t="shared" si="62"/>
        <v>0</v>
      </c>
      <c r="L427" s="38">
        <f t="shared" si="58"/>
        <v>690801</v>
      </c>
      <c r="M427" s="38">
        <f t="shared" si="59"/>
        <v>690801</v>
      </c>
      <c r="N427" s="38">
        <f>VLOOKUP(C427,X$5:AB990,4,FALSE)</f>
        <v>0</v>
      </c>
      <c r="O427" s="38">
        <f t="shared" si="63"/>
        <v>690801</v>
      </c>
      <c r="P427" s="38">
        <f t="shared" si="60"/>
        <v>15349557</v>
      </c>
      <c r="R427" s="69" t="s">
        <v>423</v>
      </c>
      <c r="S427" s="181" t="s">
        <v>2144</v>
      </c>
      <c r="T427" s="62">
        <v>15781192</v>
      </c>
      <c r="U427" s="62">
        <v>3338848</v>
      </c>
      <c r="V427" s="62">
        <v>11269340</v>
      </c>
      <c r="X427" s="69" t="s">
        <v>444</v>
      </c>
      <c r="Y427" s="181" t="s">
        <v>2150</v>
      </c>
      <c r="Z427" s="62">
        <v>188000</v>
      </c>
      <c r="AA427" s="60"/>
      <c r="AB427" s="62">
        <v>1238205</v>
      </c>
    </row>
    <row r="428" spans="1:28" ht="15">
      <c r="A428" s="77">
        <v>424</v>
      </c>
      <c r="B428" s="78" t="s">
        <v>416</v>
      </c>
      <c r="C428" s="77" t="s">
        <v>417</v>
      </c>
      <c r="D428" s="77" t="s">
        <v>389</v>
      </c>
      <c r="E428" s="79" t="s">
        <v>418</v>
      </c>
      <c r="F428" s="87">
        <f t="shared" si="55"/>
        <v>2379200</v>
      </c>
      <c r="G428" s="38">
        <f t="shared" si="56"/>
        <v>2217284</v>
      </c>
      <c r="H428" s="38">
        <f t="shared" si="57"/>
        <v>4596484</v>
      </c>
      <c r="I428" s="38">
        <v>569650</v>
      </c>
      <c r="J428" s="38">
        <v>1647634</v>
      </c>
      <c r="K428" s="38">
        <v>0</v>
      </c>
      <c r="L428" s="38">
        <f t="shared" si="58"/>
        <v>0</v>
      </c>
      <c r="M428" s="38">
        <f t="shared" si="59"/>
        <v>0</v>
      </c>
      <c r="N428" s="38">
        <v>0</v>
      </c>
      <c r="O428" s="38">
        <v>0</v>
      </c>
      <c r="P428" s="38">
        <f t="shared" si="60"/>
        <v>4596484</v>
      </c>
      <c r="R428" s="69" t="s">
        <v>426</v>
      </c>
      <c r="S428" s="181" t="s">
        <v>2145</v>
      </c>
      <c r="T428" s="62">
        <v>139000</v>
      </c>
      <c r="U428" s="62">
        <v>21600</v>
      </c>
      <c r="V428" s="62">
        <v>400808</v>
      </c>
      <c r="X428" s="69" t="s">
        <v>447</v>
      </c>
      <c r="Y428" s="181" t="s">
        <v>2079</v>
      </c>
      <c r="Z428" s="62">
        <v>432652</v>
      </c>
      <c r="AA428" s="60"/>
      <c r="AB428" s="62">
        <v>472676</v>
      </c>
    </row>
    <row r="429" spans="1:28" ht="15">
      <c r="A429" s="77">
        <v>425</v>
      </c>
      <c r="B429" s="78" t="s">
        <v>419</v>
      </c>
      <c r="C429" s="77" t="s">
        <v>420</v>
      </c>
      <c r="D429" s="77" t="s">
        <v>389</v>
      </c>
      <c r="E429" s="79" t="s">
        <v>421</v>
      </c>
      <c r="F429" s="87">
        <f t="shared" si="55"/>
        <v>15586237</v>
      </c>
      <c r="G429" s="38">
        <f t="shared" si="56"/>
        <v>51800405</v>
      </c>
      <c r="H429" s="38">
        <f t="shared" si="57"/>
        <v>67386642</v>
      </c>
      <c r="I429" s="38">
        <v>1524166</v>
      </c>
      <c r="J429" s="38">
        <v>50276239</v>
      </c>
      <c r="K429" s="38">
        <f t="shared" si="62"/>
        <v>10227883</v>
      </c>
      <c r="L429" s="38">
        <f t="shared" si="58"/>
        <v>6099585</v>
      </c>
      <c r="M429" s="38">
        <f t="shared" si="59"/>
        <v>16327468</v>
      </c>
      <c r="N429" s="38">
        <f>VLOOKUP(C429,X$5:AB992,4,FALSE)</f>
        <v>0</v>
      </c>
      <c r="O429" s="38">
        <f t="shared" si="63"/>
        <v>6099585</v>
      </c>
      <c r="P429" s="38">
        <f t="shared" si="60"/>
        <v>83714110</v>
      </c>
      <c r="R429" s="69" t="s">
        <v>429</v>
      </c>
      <c r="S429" s="181" t="s">
        <v>2146</v>
      </c>
      <c r="T429" s="62">
        <v>101082231</v>
      </c>
      <c r="U429" s="62">
        <v>12412180</v>
      </c>
      <c r="V429" s="62">
        <v>10321513</v>
      </c>
      <c r="X429" s="69" t="s">
        <v>449</v>
      </c>
      <c r="Y429" s="181" t="s">
        <v>2151</v>
      </c>
      <c r="Z429" s="60"/>
      <c r="AA429" s="60"/>
      <c r="AB429" s="62">
        <v>37050</v>
      </c>
    </row>
    <row r="430" spans="1:28" ht="15">
      <c r="A430" s="77">
        <v>426</v>
      </c>
      <c r="B430" s="78" t="s">
        <v>422</v>
      </c>
      <c r="C430" s="77" t="s">
        <v>423</v>
      </c>
      <c r="D430" s="77" t="s">
        <v>389</v>
      </c>
      <c r="E430" s="79" t="s">
        <v>424</v>
      </c>
      <c r="F430" s="87">
        <f t="shared" si="55"/>
        <v>15781192</v>
      </c>
      <c r="G430" s="38">
        <f t="shared" si="56"/>
        <v>14608188</v>
      </c>
      <c r="H430" s="38">
        <f t="shared" si="57"/>
        <v>30389380</v>
      </c>
      <c r="I430" s="38">
        <v>3338848</v>
      </c>
      <c r="J430" s="38">
        <v>11269340</v>
      </c>
      <c r="K430" s="38">
        <f t="shared" si="62"/>
        <v>812589</v>
      </c>
      <c r="L430" s="38">
        <f t="shared" si="58"/>
        <v>4003807</v>
      </c>
      <c r="M430" s="38">
        <f t="shared" si="59"/>
        <v>4816396</v>
      </c>
      <c r="N430" s="38">
        <f>VLOOKUP(C430,X$5:AB993,4,FALSE)</f>
        <v>0</v>
      </c>
      <c r="O430" s="38">
        <f t="shared" si="63"/>
        <v>4003807</v>
      </c>
      <c r="P430" s="38">
        <f t="shared" si="60"/>
        <v>35205776</v>
      </c>
      <c r="R430" s="69" t="s">
        <v>435</v>
      </c>
      <c r="S430" s="181" t="s">
        <v>2147</v>
      </c>
      <c r="T430" s="62">
        <v>10359562</v>
      </c>
      <c r="U430" s="62">
        <v>1864894</v>
      </c>
      <c r="V430" s="62">
        <v>8660910</v>
      </c>
      <c r="X430" s="69" t="s">
        <v>455</v>
      </c>
      <c r="Y430" s="181" t="s">
        <v>2152</v>
      </c>
      <c r="Z430" s="62">
        <v>2317073</v>
      </c>
      <c r="AA430" s="62">
        <v>53500</v>
      </c>
      <c r="AB430" s="62">
        <v>559584</v>
      </c>
    </row>
    <row r="431" spans="1:28" ht="15">
      <c r="A431" s="77">
        <v>427</v>
      </c>
      <c r="B431" s="78" t="s">
        <v>425</v>
      </c>
      <c r="C431" s="77" t="s">
        <v>426</v>
      </c>
      <c r="D431" s="77" t="s">
        <v>389</v>
      </c>
      <c r="E431" s="79" t="s">
        <v>427</v>
      </c>
      <c r="F431" s="87">
        <f t="shared" si="55"/>
        <v>139000</v>
      </c>
      <c r="G431" s="38">
        <f t="shared" si="56"/>
        <v>422408</v>
      </c>
      <c r="H431" s="38">
        <f t="shared" si="57"/>
        <v>561408</v>
      </c>
      <c r="I431" s="38">
        <v>21600</v>
      </c>
      <c r="J431" s="38">
        <v>400808</v>
      </c>
      <c r="K431" s="38">
        <f t="shared" si="62"/>
        <v>0</v>
      </c>
      <c r="L431" s="38">
        <f t="shared" si="58"/>
        <v>371243</v>
      </c>
      <c r="M431" s="38">
        <f t="shared" si="59"/>
        <v>371243</v>
      </c>
      <c r="N431" s="38">
        <f>VLOOKUP(C431,X$5:AB994,4,FALSE)</f>
        <v>0</v>
      </c>
      <c r="O431" s="38">
        <f t="shared" si="63"/>
        <v>371243</v>
      </c>
      <c r="P431" s="38">
        <f t="shared" si="60"/>
        <v>932651</v>
      </c>
      <c r="R431" s="69" t="s">
        <v>438</v>
      </c>
      <c r="S431" s="181" t="s">
        <v>2148</v>
      </c>
      <c r="T431" s="62">
        <v>104474228</v>
      </c>
      <c r="U431" s="62">
        <v>9577754</v>
      </c>
      <c r="V431" s="62">
        <v>20487727</v>
      </c>
      <c r="X431" s="69" t="s">
        <v>458</v>
      </c>
      <c r="Y431" s="181" t="s">
        <v>2153</v>
      </c>
      <c r="Z431" s="62">
        <v>120500</v>
      </c>
      <c r="AA431" s="62">
        <v>520500</v>
      </c>
      <c r="AB431" s="62">
        <v>3798605</v>
      </c>
    </row>
    <row r="432" spans="1:28" ht="15">
      <c r="A432" s="77">
        <v>428</v>
      </c>
      <c r="B432" s="78" t="s">
        <v>428</v>
      </c>
      <c r="C432" s="77" t="s">
        <v>429</v>
      </c>
      <c r="D432" s="77" t="s">
        <v>389</v>
      </c>
      <c r="E432" s="79" t="s">
        <v>430</v>
      </c>
      <c r="F432" s="87">
        <f t="shared" si="55"/>
        <v>101082231</v>
      </c>
      <c r="G432" s="38">
        <f t="shared" si="56"/>
        <v>22733693</v>
      </c>
      <c r="H432" s="38">
        <f t="shared" si="57"/>
        <v>123815924</v>
      </c>
      <c r="I432" s="38">
        <v>12412180</v>
      </c>
      <c r="J432" s="38">
        <v>10321513</v>
      </c>
      <c r="K432" s="38">
        <f t="shared" si="62"/>
        <v>38470752</v>
      </c>
      <c r="L432" s="38">
        <f t="shared" si="58"/>
        <v>33571827</v>
      </c>
      <c r="M432" s="38">
        <f t="shared" si="59"/>
        <v>72042579</v>
      </c>
      <c r="N432" s="38">
        <f>VLOOKUP(C432,X$5:AB995,4,FALSE)</f>
        <v>11091862</v>
      </c>
      <c r="O432" s="38">
        <f t="shared" si="63"/>
        <v>22479965</v>
      </c>
      <c r="P432" s="38">
        <f t="shared" si="60"/>
        <v>195858503</v>
      </c>
      <c r="R432" s="69" t="s">
        <v>441</v>
      </c>
      <c r="S432" s="181" t="s">
        <v>2149</v>
      </c>
      <c r="T432" s="62">
        <v>16073795</v>
      </c>
      <c r="U432" s="62">
        <v>795025</v>
      </c>
      <c r="V432" s="62">
        <v>14754321</v>
      </c>
      <c r="X432" s="69" t="s">
        <v>461</v>
      </c>
      <c r="Y432" s="181" t="s">
        <v>7</v>
      </c>
      <c r="Z432" s="60"/>
      <c r="AA432" s="60"/>
      <c r="AB432" s="62">
        <v>429142</v>
      </c>
    </row>
    <row r="433" spans="1:28" ht="15">
      <c r="A433" s="77">
        <v>429</v>
      </c>
      <c r="B433" s="78" t="s">
        <v>431</v>
      </c>
      <c r="C433" s="77" t="s">
        <v>432</v>
      </c>
      <c r="D433" s="77" t="s">
        <v>389</v>
      </c>
      <c r="E433" s="79" t="s">
        <v>433</v>
      </c>
      <c r="F433" s="87">
        <v>0</v>
      </c>
      <c r="G433" s="38">
        <f t="shared" si="56"/>
        <v>0</v>
      </c>
      <c r="H433" s="38">
        <f t="shared" si="57"/>
        <v>0</v>
      </c>
      <c r="I433" s="38">
        <v>0</v>
      </c>
      <c r="J433" s="38">
        <v>0</v>
      </c>
      <c r="K433" s="38">
        <v>0</v>
      </c>
      <c r="L433" s="38">
        <f t="shared" si="58"/>
        <v>0</v>
      </c>
      <c r="M433" s="38">
        <f t="shared" si="59"/>
        <v>0</v>
      </c>
      <c r="N433" s="38">
        <v>0</v>
      </c>
      <c r="O433" s="38">
        <v>0</v>
      </c>
      <c r="P433" s="38">
        <f t="shared" si="60"/>
        <v>0</v>
      </c>
      <c r="R433" s="69" t="s">
        <v>444</v>
      </c>
      <c r="S433" s="181" t="s">
        <v>2150</v>
      </c>
      <c r="T433" s="62">
        <v>25918452</v>
      </c>
      <c r="U433" s="62">
        <v>407240</v>
      </c>
      <c r="V433" s="62">
        <v>958901</v>
      </c>
      <c r="X433" s="69" t="s">
        <v>464</v>
      </c>
      <c r="Y433" s="181" t="s">
        <v>2154</v>
      </c>
      <c r="Z433" s="60"/>
      <c r="AA433" s="60"/>
      <c r="AB433" s="62">
        <v>2417591</v>
      </c>
    </row>
    <row r="434" spans="1:28" ht="15">
      <c r="A434" s="77">
        <v>430</v>
      </c>
      <c r="B434" s="78" t="s">
        <v>434</v>
      </c>
      <c r="C434" s="77" t="s">
        <v>435</v>
      </c>
      <c r="D434" s="77" t="s">
        <v>389</v>
      </c>
      <c r="E434" s="79" t="s">
        <v>436</v>
      </c>
      <c r="F434" s="87">
        <f t="shared" si="55"/>
        <v>10359562</v>
      </c>
      <c r="G434" s="38">
        <f t="shared" si="56"/>
        <v>10525804</v>
      </c>
      <c r="H434" s="38">
        <f t="shared" si="57"/>
        <v>20885366</v>
      </c>
      <c r="I434" s="38">
        <v>1864894</v>
      </c>
      <c r="J434" s="38">
        <v>8660910</v>
      </c>
      <c r="K434" s="38">
        <f t="shared" si="62"/>
        <v>806816</v>
      </c>
      <c r="L434" s="38">
        <f t="shared" si="58"/>
        <v>1469215</v>
      </c>
      <c r="M434" s="38">
        <f t="shared" si="59"/>
        <v>2276031</v>
      </c>
      <c r="N434" s="38">
        <f>VLOOKUP(C434,X$5:AB997,4,FALSE)</f>
        <v>15000</v>
      </c>
      <c r="O434" s="38">
        <f t="shared" si="63"/>
        <v>1454215</v>
      </c>
      <c r="P434" s="38">
        <f t="shared" si="60"/>
        <v>23161397</v>
      </c>
      <c r="R434" s="69" t="s">
        <v>447</v>
      </c>
      <c r="S434" s="181" t="s">
        <v>2079</v>
      </c>
      <c r="T434" s="62">
        <v>3619003</v>
      </c>
      <c r="U434" s="62">
        <v>412477</v>
      </c>
      <c r="V434" s="62">
        <v>3151101</v>
      </c>
      <c r="X434" s="69" t="s">
        <v>467</v>
      </c>
      <c r="Y434" s="181" t="s">
        <v>2155</v>
      </c>
      <c r="Z434" s="60"/>
      <c r="AA434" s="60"/>
      <c r="AB434" s="62">
        <v>61400</v>
      </c>
    </row>
    <row r="435" spans="1:28" ht="15">
      <c r="A435" s="77">
        <v>431</v>
      </c>
      <c r="B435" s="78" t="s">
        <v>437</v>
      </c>
      <c r="C435" s="77" t="s">
        <v>438</v>
      </c>
      <c r="D435" s="77" t="s">
        <v>389</v>
      </c>
      <c r="E435" s="79" t="s">
        <v>439</v>
      </c>
      <c r="F435" s="87">
        <f t="shared" si="55"/>
        <v>104474228</v>
      </c>
      <c r="G435" s="38">
        <f t="shared" si="56"/>
        <v>30065481</v>
      </c>
      <c r="H435" s="38">
        <f t="shared" si="57"/>
        <v>134539709</v>
      </c>
      <c r="I435" s="38">
        <v>9577754</v>
      </c>
      <c r="J435" s="38">
        <v>20487727</v>
      </c>
      <c r="K435" s="38">
        <f t="shared" si="62"/>
        <v>1057000</v>
      </c>
      <c r="L435" s="38">
        <f t="shared" si="58"/>
        <v>372721</v>
      </c>
      <c r="M435" s="38">
        <f t="shared" si="59"/>
        <v>1429721</v>
      </c>
      <c r="N435" s="38">
        <f>VLOOKUP(C435,X$5:AB998,4,FALSE)</f>
        <v>0</v>
      </c>
      <c r="O435" s="38">
        <f t="shared" si="63"/>
        <v>372721</v>
      </c>
      <c r="P435" s="38">
        <f t="shared" si="60"/>
        <v>135969430</v>
      </c>
      <c r="R435" s="69" t="s">
        <v>449</v>
      </c>
      <c r="S435" s="181" t="s">
        <v>2151</v>
      </c>
      <c r="T435" s="62">
        <v>948180</v>
      </c>
      <c r="U435" s="62">
        <v>82150</v>
      </c>
      <c r="V435" s="62">
        <v>378488</v>
      </c>
      <c r="X435" s="69" t="s">
        <v>470</v>
      </c>
      <c r="Y435" s="181" t="s">
        <v>2156</v>
      </c>
      <c r="Z435" s="62">
        <v>9662151</v>
      </c>
      <c r="AA435" s="60"/>
      <c r="AB435" s="62">
        <v>1446580</v>
      </c>
    </row>
    <row r="436" spans="1:28" ht="15">
      <c r="A436" s="77">
        <v>432</v>
      </c>
      <c r="B436" s="78" t="s">
        <v>440</v>
      </c>
      <c r="C436" s="77" t="s">
        <v>441</v>
      </c>
      <c r="D436" s="77" t="s">
        <v>389</v>
      </c>
      <c r="E436" s="79" t="s">
        <v>442</v>
      </c>
      <c r="F436" s="87">
        <f t="shared" si="55"/>
        <v>16073795</v>
      </c>
      <c r="G436" s="38">
        <f t="shared" si="56"/>
        <v>15549346</v>
      </c>
      <c r="H436" s="38">
        <f t="shared" si="57"/>
        <v>31623141</v>
      </c>
      <c r="I436" s="38">
        <v>795025</v>
      </c>
      <c r="J436" s="38">
        <v>14754321</v>
      </c>
      <c r="K436" s="38">
        <f t="shared" si="62"/>
        <v>600185</v>
      </c>
      <c r="L436" s="38">
        <f t="shared" si="58"/>
        <v>10086680</v>
      </c>
      <c r="M436" s="38">
        <f t="shared" si="59"/>
        <v>10686865</v>
      </c>
      <c r="N436" s="38">
        <f>VLOOKUP(C436,X$5:AB999,4,FALSE)</f>
        <v>22502</v>
      </c>
      <c r="O436" s="38">
        <f t="shared" si="63"/>
        <v>10064178</v>
      </c>
      <c r="P436" s="38">
        <f t="shared" si="60"/>
        <v>42310006</v>
      </c>
      <c r="R436" s="69" t="s">
        <v>455</v>
      </c>
      <c r="S436" s="181" t="s">
        <v>2152</v>
      </c>
      <c r="T436" s="62">
        <v>29860494</v>
      </c>
      <c r="U436" s="62">
        <v>279951</v>
      </c>
      <c r="V436" s="62">
        <v>2996908</v>
      </c>
      <c r="X436" s="69" t="s">
        <v>473</v>
      </c>
      <c r="Y436" s="181" t="s">
        <v>2157</v>
      </c>
      <c r="Z436" s="60"/>
      <c r="AA436" s="60"/>
      <c r="AB436" s="62">
        <v>1186371</v>
      </c>
    </row>
    <row r="437" spans="1:28" ht="15">
      <c r="A437" s="77">
        <v>433</v>
      </c>
      <c r="B437" s="78" t="s">
        <v>443</v>
      </c>
      <c r="C437" s="77" t="s">
        <v>444</v>
      </c>
      <c r="D437" s="77" t="s">
        <v>389</v>
      </c>
      <c r="E437" s="79" t="s">
        <v>445</v>
      </c>
      <c r="F437" s="87">
        <f t="shared" si="55"/>
        <v>25918452</v>
      </c>
      <c r="G437" s="38">
        <f t="shared" si="56"/>
        <v>1366141</v>
      </c>
      <c r="H437" s="38">
        <f t="shared" si="57"/>
        <v>27284593</v>
      </c>
      <c r="I437" s="38">
        <v>407240</v>
      </c>
      <c r="J437" s="38">
        <v>958901</v>
      </c>
      <c r="K437" s="38">
        <f t="shared" si="62"/>
        <v>188000</v>
      </c>
      <c r="L437" s="38">
        <f t="shared" si="58"/>
        <v>1238205</v>
      </c>
      <c r="M437" s="38">
        <f t="shared" si="59"/>
        <v>1426205</v>
      </c>
      <c r="N437" s="38">
        <f>VLOOKUP(C437,X$5:AB1000,4,FALSE)</f>
        <v>0</v>
      </c>
      <c r="O437" s="38">
        <f t="shared" si="63"/>
        <v>1238205</v>
      </c>
      <c r="P437" s="38">
        <f t="shared" si="60"/>
        <v>28710798</v>
      </c>
      <c r="R437" s="69" t="s">
        <v>458</v>
      </c>
      <c r="S437" s="181" t="s">
        <v>2153</v>
      </c>
      <c r="T437" s="62">
        <v>9240773</v>
      </c>
      <c r="U437" s="62">
        <v>7353803</v>
      </c>
      <c r="V437" s="62">
        <v>6615592</v>
      </c>
      <c r="X437" s="69" t="s">
        <v>476</v>
      </c>
      <c r="Y437" s="181" t="s">
        <v>2158</v>
      </c>
      <c r="Z437" s="62">
        <v>9996568</v>
      </c>
      <c r="AA437" s="62">
        <v>486500</v>
      </c>
      <c r="AB437" s="62">
        <v>15634071</v>
      </c>
    </row>
    <row r="438" spans="1:28" ht="15">
      <c r="A438" s="77">
        <v>434</v>
      </c>
      <c r="B438" s="78" t="s">
        <v>446</v>
      </c>
      <c r="C438" s="77" t="s">
        <v>447</v>
      </c>
      <c r="D438" s="77" t="s">
        <v>389</v>
      </c>
      <c r="E438" s="79" t="s">
        <v>225</v>
      </c>
      <c r="F438" s="87">
        <f t="shared" si="55"/>
        <v>3619003</v>
      </c>
      <c r="G438" s="38">
        <f t="shared" si="56"/>
        <v>3563578</v>
      </c>
      <c r="H438" s="38">
        <f t="shared" si="57"/>
        <v>7182581</v>
      </c>
      <c r="I438" s="38">
        <v>412477</v>
      </c>
      <c r="J438" s="38">
        <v>3151101</v>
      </c>
      <c r="K438" s="38">
        <f t="shared" si="62"/>
        <v>432652</v>
      </c>
      <c r="L438" s="38">
        <f t="shared" si="58"/>
        <v>472676</v>
      </c>
      <c r="M438" s="38">
        <f t="shared" si="59"/>
        <v>905328</v>
      </c>
      <c r="N438" s="38">
        <f>VLOOKUP(C438,X$5:AB1001,4,FALSE)</f>
        <v>0</v>
      </c>
      <c r="O438" s="38">
        <f t="shared" si="63"/>
        <v>472676</v>
      </c>
      <c r="P438" s="38">
        <f t="shared" si="60"/>
        <v>8087909</v>
      </c>
      <c r="R438" s="69" t="s">
        <v>461</v>
      </c>
      <c r="S438" s="181" t="s">
        <v>7</v>
      </c>
      <c r="T438" s="62">
        <v>5910281</v>
      </c>
      <c r="U438" s="62">
        <v>1331875</v>
      </c>
      <c r="V438" s="62">
        <v>4922555</v>
      </c>
      <c r="X438" s="69" t="s">
        <v>482</v>
      </c>
      <c r="Y438" s="181" t="s">
        <v>2287</v>
      </c>
      <c r="Z438" s="60"/>
      <c r="AA438" s="60"/>
      <c r="AB438" s="62">
        <v>56215</v>
      </c>
    </row>
    <row r="439" spans="1:28" ht="15">
      <c r="A439" s="77">
        <v>435</v>
      </c>
      <c r="B439" s="78" t="s">
        <v>448</v>
      </c>
      <c r="C439" s="77" t="s">
        <v>449</v>
      </c>
      <c r="D439" s="77" t="s">
        <v>389</v>
      </c>
      <c r="E439" s="79" t="s">
        <v>450</v>
      </c>
      <c r="F439" s="87">
        <f t="shared" si="55"/>
        <v>948180</v>
      </c>
      <c r="G439" s="38">
        <f t="shared" si="56"/>
        <v>460638</v>
      </c>
      <c r="H439" s="38">
        <f t="shared" si="57"/>
        <v>1408818</v>
      </c>
      <c r="I439" s="38">
        <v>82150</v>
      </c>
      <c r="J439" s="38">
        <v>378488</v>
      </c>
      <c r="K439" s="38">
        <f t="shared" si="62"/>
        <v>0</v>
      </c>
      <c r="L439" s="38">
        <f t="shared" si="58"/>
        <v>37050</v>
      </c>
      <c r="M439" s="38">
        <f t="shared" si="59"/>
        <v>37050</v>
      </c>
      <c r="N439" s="38">
        <f>VLOOKUP(C439,X$5:AB1002,4,FALSE)</f>
        <v>0</v>
      </c>
      <c r="O439" s="38">
        <f t="shared" si="63"/>
        <v>37050</v>
      </c>
      <c r="P439" s="38">
        <f t="shared" si="60"/>
        <v>1445868</v>
      </c>
      <c r="R439" s="69" t="s">
        <v>464</v>
      </c>
      <c r="S439" s="181" t="s">
        <v>2154</v>
      </c>
      <c r="T439" s="62">
        <v>6683700</v>
      </c>
      <c r="U439" s="62">
        <v>67000</v>
      </c>
      <c r="V439" s="62">
        <v>1490318</v>
      </c>
      <c r="X439" s="69" t="s">
        <v>485</v>
      </c>
      <c r="Y439" s="181" t="s">
        <v>2160</v>
      </c>
      <c r="Z439" s="62">
        <v>3458103</v>
      </c>
      <c r="AA439" s="62">
        <v>128000</v>
      </c>
      <c r="AB439" s="62">
        <v>7636793</v>
      </c>
    </row>
    <row r="440" spans="1:28" ht="15">
      <c r="A440" s="77">
        <v>436</v>
      </c>
      <c r="B440" s="78" t="s">
        <v>451</v>
      </c>
      <c r="C440" s="77" t="s">
        <v>452</v>
      </c>
      <c r="D440" s="77" t="s">
        <v>389</v>
      </c>
      <c r="E440" s="79" t="s">
        <v>453</v>
      </c>
      <c r="F440" s="87">
        <v>0</v>
      </c>
      <c r="G440" s="38">
        <f t="shared" si="56"/>
        <v>0</v>
      </c>
      <c r="H440" s="38">
        <f t="shared" si="57"/>
        <v>0</v>
      </c>
      <c r="I440" s="38">
        <v>0</v>
      </c>
      <c r="J440" s="38">
        <v>0</v>
      </c>
      <c r="K440" s="38">
        <v>0</v>
      </c>
      <c r="L440" s="38">
        <f t="shared" si="58"/>
        <v>0</v>
      </c>
      <c r="M440" s="38">
        <f t="shared" si="59"/>
        <v>0</v>
      </c>
      <c r="N440" s="38">
        <v>0</v>
      </c>
      <c r="O440" s="38">
        <v>0</v>
      </c>
      <c r="P440" s="38">
        <f t="shared" si="60"/>
        <v>0</v>
      </c>
      <c r="R440" s="69" t="s">
        <v>467</v>
      </c>
      <c r="S440" s="181" t="s">
        <v>2155</v>
      </c>
      <c r="T440" s="62">
        <v>13335510</v>
      </c>
      <c r="U440" s="62">
        <v>1665599</v>
      </c>
      <c r="V440" s="62">
        <v>3038672</v>
      </c>
      <c r="X440" s="69" t="s">
        <v>489</v>
      </c>
      <c r="Y440" s="181" t="s">
        <v>2161</v>
      </c>
      <c r="Z440" s="60"/>
      <c r="AA440" s="60"/>
      <c r="AB440" s="62">
        <v>36195</v>
      </c>
    </row>
    <row r="441" spans="1:28" ht="15">
      <c r="A441" s="77">
        <v>437</v>
      </c>
      <c r="B441" s="78" t="s">
        <v>454</v>
      </c>
      <c r="C441" s="77" t="s">
        <v>455</v>
      </c>
      <c r="D441" s="77" t="s">
        <v>389</v>
      </c>
      <c r="E441" s="79" t="s">
        <v>456</v>
      </c>
      <c r="F441" s="87">
        <f t="shared" si="55"/>
        <v>29860494</v>
      </c>
      <c r="G441" s="38">
        <f t="shared" si="56"/>
        <v>3276859</v>
      </c>
      <c r="H441" s="38">
        <f t="shared" si="57"/>
        <v>33137353</v>
      </c>
      <c r="I441" s="38">
        <v>279951</v>
      </c>
      <c r="J441" s="38">
        <v>2996908</v>
      </c>
      <c r="K441" s="38">
        <f aca="true" t="shared" si="64" ref="K441:K448">VLOOKUP(C441,X$5:AD$568,3,FALSE)</f>
        <v>2317073</v>
      </c>
      <c r="L441" s="38">
        <f t="shared" si="58"/>
        <v>613084</v>
      </c>
      <c r="M441" s="38">
        <f t="shared" si="59"/>
        <v>2930157</v>
      </c>
      <c r="N441" s="38">
        <f>VLOOKUP(C441,X$5:AB1004,4,FALSE)</f>
        <v>53500</v>
      </c>
      <c r="O441" s="38">
        <f t="shared" si="63"/>
        <v>559584</v>
      </c>
      <c r="P441" s="38">
        <f t="shared" si="60"/>
        <v>36067510</v>
      </c>
      <c r="R441" s="69" t="s">
        <v>470</v>
      </c>
      <c r="S441" s="181" t="s">
        <v>2156</v>
      </c>
      <c r="T441" s="62">
        <v>10162312</v>
      </c>
      <c r="U441" s="62">
        <v>1112589</v>
      </c>
      <c r="V441" s="62">
        <v>1820121</v>
      </c>
      <c r="X441" s="69" t="s">
        <v>492</v>
      </c>
      <c r="Y441" s="181" t="s">
        <v>2162</v>
      </c>
      <c r="Z441" s="62">
        <v>4993388</v>
      </c>
      <c r="AA441" s="62">
        <v>16581550</v>
      </c>
      <c r="AB441" s="62">
        <v>30834436</v>
      </c>
    </row>
    <row r="442" spans="1:28" ht="15">
      <c r="A442" s="77">
        <v>438</v>
      </c>
      <c r="B442" s="78" t="s">
        <v>457</v>
      </c>
      <c r="C442" s="77" t="s">
        <v>458</v>
      </c>
      <c r="D442" s="77" t="s">
        <v>389</v>
      </c>
      <c r="E442" s="79" t="s">
        <v>459</v>
      </c>
      <c r="F442" s="87">
        <f t="shared" si="55"/>
        <v>9240773</v>
      </c>
      <c r="G442" s="38">
        <f t="shared" si="56"/>
        <v>13969395</v>
      </c>
      <c r="H442" s="38">
        <f t="shared" si="57"/>
        <v>23210168</v>
      </c>
      <c r="I442" s="38">
        <v>7353803</v>
      </c>
      <c r="J442" s="38">
        <v>6615592</v>
      </c>
      <c r="K442" s="38">
        <f t="shared" si="64"/>
        <v>120500</v>
      </c>
      <c r="L442" s="38">
        <f t="shared" si="58"/>
        <v>4319105</v>
      </c>
      <c r="M442" s="38">
        <f t="shared" si="59"/>
        <v>4439605</v>
      </c>
      <c r="N442" s="38">
        <f>VLOOKUP(C442,X$5:AB1005,4,FALSE)</f>
        <v>520500</v>
      </c>
      <c r="O442" s="38">
        <f t="shared" si="63"/>
        <v>3798605</v>
      </c>
      <c r="P442" s="38">
        <f t="shared" si="60"/>
        <v>27649773</v>
      </c>
      <c r="R442" s="69" t="s">
        <v>473</v>
      </c>
      <c r="S442" s="181" t="s">
        <v>2157</v>
      </c>
      <c r="T442" s="62">
        <v>5000</v>
      </c>
      <c r="U442" s="60"/>
      <c r="V442" s="62">
        <v>609208</v>
      </c>
      <c r="X442" s="69" t="s">
        <v>495</v>
      </c>
      <c r="Y442" s="181" t="s">
        <v>2163</v>
      </c>
      <c r="Z442" s="60"/>
      <c r="AA442" s="60"/>
      <c r="AB442" s="62">
        <v>210169</v>
      </c>
    </row>
    <row r="443" spans="1:28" ht="15">
      <c r="A443" s="77">
        <v>439</v>
      </c>
      <c r="B443" s="78" t="s">
        <v>460</v>
      </c>
      <c r="C443" s="77" t="s">
        <v>461</v>
      </c>
      <c r="D443" s="77" t="s">
        <v>389</v>
      </c>
      <c r="E443" s="79" t="s">
        <v>462</v>
      </c>
      <c r="F443" s="87">
        <f t="shared" si="55"/>
        <v>5910281</v>
      </c>
      <c r="G443" s="38">
        <f t="shared" si="56"/>
        <v>6254430</v>
      </c>
      <c r="H443" s="38">
        <f t="shared" si="57"/>
        <v>12164711</v>
      </c>
      <c r="I443" s="38">
        <v>1331875</v>
      </c>
      <c r="J443" s="38">
        <v>4922555</v>
      </c>
      <c r="K443" s="38">
        <f t="shared" si="64"/>
        <v>0</v>
      </c>
      <c r="L443" s="38">
        <f t="shared" si="58"/>
        <v>429142</v>
      </c>
      <c r="M443" s="38">
        <f t="shared" si="59"/>
        <v>429142</v>
      </c>
      <c r="N443" s="38">
        <f>VLOOKUP(C443,X$5:AB1006,4,FALSE)</f>
        <v>0</v>
      </c>
      <c r="O443" s="38">
        <f t="shared" si="63"/>
        <v>429142</v>
      </c>
      <c r="P443" s="38">
        <f t="shared" si="60"/>
        <v>12593853</v>
      </c>
      <c r="R443" s="69" t="s">
        <v>476</v>
      </c>
      <c r="S443" s="181" t="s">
        <v>2158</v>
      </c>
      <c r="T443" s="62">
        <v>38557073</v>
      </c>
      <c r="U443" s="62">
        <v>3830032</v>
      </c>
      <c r="V443" s="62">
        <v>13052898</v>
      </c>
      <c r="X443" s="69" t="s">
        <v>498</v>
      </c>
      <c r="Y443" s="181" t="s">
        <v>2164</v>
      </c>
      <c r="Z443" s="62">
        <v>12754300</v>
      </c>
      <c r="AA443" s="60"/>
      <c r="AB443" s="62">
        <v>140000</v>
      </c>
    </row>
    <row r="444" spans="1:28" ht="15">
      <c r="A444" s="77">
        <v>440</v>
      </c>
      <c r="B444" s="78" t="s">
        <v>463</v>
      </c>
      <c r="C444" s="77" t="s">
        <v>464</v>
      </c>
      <c r="D444" s="77" t="s">
        <v>389</v>
      </c>
      <c r="E444" s="79" t="s">
        <v>465</v>
      </c>
      <c r="F444" s="87">
        <f t="shared" si="55"/>
        <v>6683700</v>
      </c>
      <c r="G444" s="38">
        <f t="shared" si="56"/>
        <v>1557318</v>
      </c>
      <c r="H444" s="38">
        <f t="shared" si="57"/>
        <v>8241018</v>
      </c>
      <c r="I444" s="38">
        <v>67000</v>
      </c>
      <c r="J444" s="38">
        <v>1490318</v>
      </c>
      <c r="K444" s="38">
        <f t="shared" si="64"/>
        <v>0</v>
      </c>
      <c r="L444" s="38">
        <f t="shared" si="58"/>
        <v>2417591</v>
      </c>
      <c r="M444" s="38">
        <f t="shared" si="59"/>
        <v>2417591</v>
      </c>
      <c r="N444" s="38">
        <f>VLOOKUP(C444,X$5:AB1007,4,FALSE)</f>
        <v>0</v>
      </c>
      <c r="O444" s="38">
        <f t="shared" si="63"/>
        <v>2417591</v>
      </c>
      <c r="P444" s="38">
        <f t="shared" si="60"/>
        <v>10658609</v>
      </c>
      <c r="R444" s="69" t="s">
        <v>479</v>
      </c>
      <c r="S444" s="181" t="s">
        <v>2159</v>
      </c>
      <c r="T444" s="62">
        <v>20000</v>
      </c>
      <c r="U444" s="60"/>
      <c r="V444" s="62">
        <v>3850</v>
      </c>
      <c r="X444" s="69" t="s">
        <v>501</v>
      </c>
      <c r="Y444" s="181" t="s">
        <v>2165</v>
      </c>
      <c r="Z444" s="60"/>
      <c r="AA444" s="60"/>
      <c r="AB444" s="62">
        <v>4040789</v>
      </c>
    </row>
    <row r="445" spans="1:28" ht="15">
      <c r="A445" s="77">
        <v>441</v>
      </c>
      <c r="B445" s="78" t="s">
        <v>466</v>
      </c>
      <c r="C445" s="77" t="s">
        <v>467</v>
      </c>
      <c r="D445" s="77" t="s">
        <v>389</v>
      </c>
      <c r="E445" s="79" t="s">
        <v>468</v>
      </c>
      <c r="F445" s="87">
        <f t="shared" si="55"/>
        <v>13335510</v>
      </c>
      <c r="G445" s="38">
        <f t="shared" si="56"/>
        <v>4704271</v>
      </c>
      <c r="H445" s="38">
        <f t="shared" si="57"/>
        <v>18039781</v>
      </c>
      <c r="I445" s="38">
        <v>1665599</v>
      </c>
      <c r="J445" s="38">
        <v>3038672</v>
      </c>
      <c r="K445" s="38">
        <f t="shared" si="64"/>
        <v>0</v>
      </c>
      <c r="L445" s="38">
        <f t="shared" si="58"/>
        <v>61400</v>
      </c>
      <c r="M445" s="38">
        <f t="shared" si="59"/>
        <v>61400</v>
      </c>
      <c r="N445" s="38">
        <f>VLOOKUP(C445,X$5:AB1008,4,FALSE)</f>
        <v>0</v>
      </c>
      <c r="O445" s="38">
        <f t="shared" si="63"/>
        <v>61400</v>
      </c>
      <c r="P445" s="38">
        <f t="shared" si="60"/>
        <v>18101181</v>
      </c>
      <c r="R445" s="69" t="s">
        <v>482</v>
      </c>
      <c r="S445" s="181" t="s">
        <v>2287</v>
      </c>
      <c r="T445" s="62">
        <v>1818300</v>
      </c>
      <c r="U445" s="60"/>
      <c r="V445" s="62">
        <v>1852712</v>
      </c>
      <c r="X445" s="69" t="s">
        <v>504</v>
      </c>
      <c r="Y445" s="181" t="s">
        <v>2166</v>
      </c>
      <c r="Z445" s="62">
        <v>500000</v>
      </c>
      <c r="AA445" s="60"/>
      <c r="AB445" s="62">
        <v>418244</v>
      </c>
    </row>
    <row r="446" spans="1:28" ht="15">
      <c r="A446" s="77">
        <v>442</v>
      </c>
      <c r="B446" s="78" t="s">
        <v>469</v>
      </c>
      <c r="C446" s="77" t="s">
        <v>470</v>
      </c>
      <c r="D446" s="77" t="s">
        <v>389</v>
      </c>
      <c r="E446" s="79" t="s">
        <v>471</v>
      </c>
      <c r="F446" s="87">
        <f t="shared" si="55"/>
        <v>10162312</v>
      </c>
      <c r="G446" s="38">
        <f t="shared" si="56"/>
        <v>2932710</v>
      </c>
      <c r="H446" s="38">
        <f t="shared" si="57"/>
        <v>13095022</v>
      </c>
      <c r="I446" s="38">
        <v>1112589</v>
      </c>
      <c r="J446" s="38">
        <v>1820121</v>
      </c>
      <c r="K446" s="38">
        <f t="shared" si="64"/>
        <v>9662151</v>
      </c>
      <c r="L446" s="38">
        <f t="shared" si="58"/>
        <v>1446580</v>
      </c>
      <c r="M446" s="38">
        <f t="shared" si="59"/>
        <v>11108731</v>
      </c>
      <c r="N446" s="38">
        <f>VLOOKUP(C446,X$5:AB1009,4,FALSE)</f>
        <v>0</v>
      </c>
      <c r="O446" s="38">
        <f t="shared" si="63"/>
        <v>1446580</v>
      </c>
      <c r="P446" s="38">
        <f t="shared" si="60"/>
        <v>24203753</v>
      </c>
      <c r="R446" s="69" t="s">
        <v>485</v>
      </c>
      <c r="S446" s="181" t="s">
        <v>2160</v>
      </c>
      <c r="T446" s="62">
        <v>46925742</v>
      </c>
      <c r="U446" s="62">
        <v>966241</v>
      </c>
      <c r="V446" s="62">
        <v>8276974</v>
      </c>
      <c r="X446" s="69" t="s">
        <v>507</v>
      </c>
      <c r="Y446" s="181" t="s">
        <v>2167</v>
      </c>
      <c r="Z446" s="62">
        <v>12237400</v>
      </c>
      <c r="AA446" s="62">
        <v>237300</v>
      </c>
      <c r="AB446" s="62">
        <v>7523357</v>
      </c>
    </row>
    <row r="447" spans="1:28" ht="15">
      <c r="A447" s="77">
        <v>443</v>
      </c>
      <c r="B447" s="78" t="s">
        <v>472</v>
      </c>
      <c r="C447" s="77" t="s">
        <v>473</v>
      </c>
      <c r="D447" s="77" t="s">
        <v>389</v>
      </c>
      <c r="E447" s="79" t="s">
        <v>474</v>
      </c>
      <c r="F447" s="87">
        <f t="shared" si="55"/>
        <v>5000</v>
      </c>
      <c r="G447" s="38">
        <f t="shared" si="56"/>
        <v>609208</v>
      </c>
      <c r="H447" s="38">
        <f t="shared" si="57"/>
        <v>614208</v>
      </c>
      <c r="I447" s="38">
        <v>0</v>
      </c>
      <c r="J447" s="38">
        <v>609208</v>
      </c>
      <c r="K447" s="38">
        <f t="shared" si="64"/>
        <v>0</v>
      </c>
      <c r="L447" s="38">
        <f t="shared" si="58"/>
        <v>1186371</v>
      </c>
      <c r="M447" s="38">
        <f t="shared" si="59"/>
        <v>1186371</v>
      </c>
      <c r="N447" s="38">
        <f>VLOOKUP(C447,X$5:AB1010,4,FALSE)</f>
        <v>0</v>
      </c>
      <c r="O447" s="38">
        <f t="shared" si="63"/>
        <v>1186371</v>
      </c>
      <c r="P447" s="38">
        <f t="shared" si="60"/>
        <v>1800579</v>
      </c>
      <c r="R447" s="69" t="s">
        <v>489</v>
      </c>
      <c r="S447" s="181" t="s">
        <v>2161</v>
      </c>
      <c r="T447" s="62">
        <v>572500</v>
      </c>
      <c r="U447" s="62">
        <v>866359</v>
      </c>
      <c r="V447" s="62">
        <v>2268494</v>
      </c>
      <c r="X447" s="69" t="s">
        <v>510</v>
      </c>
      <c r="Y447" s="181" t="s">
        <v>2168</v>
      </c>
      <c r="Z447" s="62">
        <v>13621471</v>
      </c>
      <c r="AA447" s="60"/>
      <c r="AB447" s="62">
        <v>40791795</v>
      </c>
    </row>
    <row r="448" spans="1:28" ht="15">
      <c r="A448" s="77">
        <v>444</v>
      </c>
      <c r="B448" s="78" t="s">
        <v>475</v>
      </c>
      <c r="C448" s="77" t="s">
        <v>476</v>
      </c>
      <c r="D448" s="77" t="s">
        <v>389</v>
      </c>
      <c r="E448" s="79" t="s">
        <v>477</v>
      </c>
      <c r="F448" s="87">
        <f t="shared" si="55"/>
        <v>38557073</v>
      </c>
      <c r="G448" s="38">
        <f t="shared" si="56"/>
        <v>16882930</v>
      </c>
      <c r="H448" s="38">
        <f t="shared" si="57"/>
        <v>55440003</v>
      </c>
      <c r="I448" s="38">
        <v>3830032</v>
      </c>
      <c r="J448" s="38">
        <v>13052898</v>
      </c>
      <c r="K448" s="38">
        <f t="shared" si="64"/>
        <v>9996568</v>
      </c>
      <c r="L448" s="38">
        <f t="shared" si="58"/>
        <v>16120571</v>
      </c>
      <c r="M448" s="38">
        <f t="shared" si="59"/>
        <v>26117139</v>
      </c>
      <c r="N448" s="38">
        <f>VLOOKUP(C448,X$5:AB1011,4,FALSE)</f>
        <v>486500</v>
      </c>
      <c r="O448" s="38">
        <f t="shared" si="63"/>
        <v>15634071</v>
      </c>
      <c r="P448" s="38">
        <f t="shared" si="60"/>
        <v>81557142</v>
      </c>
      <c r="R448" s="69" t="s">
        <v>492</v>
      </c>
      <c r="S448" s="181" t="s">
        <v>2162</v>
      </c>
      <c r="T448" s="62">
        <v>2263640</v>
      </c>
      <c r="U448" s="62">
        <v>11253526</v>
      </c>
      <c r="V448" s="62">
        <v>19526916</v>
      </c>
      <c r="X448" s="69" t="s">
        <v>513</v>
      </c>
      <c r="Y448" s="181" t="s">
        <v>2169</v>
      </c>
      <c r="Z448" s="62">
        <v>941700</v>
      </c>
      <c r="AA448" s="62">
        <v>183000</v>
      </c>
      <c r="AB448" s="62">
        <v>3656029</v>
      </c>
    </row>
    <row r="449" spans="1:28" ht="15">
      <c r="A449" s="77">
        <v>445</v>
      </c>
      <c r="B449" s="78" t="s">
        <v>478</v>
      </c>
      <c r="C449" s="77" t="s">
        <v>479</v>
      </c>
      <c r="D449" s="77" t="s">
        <v>389</v>
      </c>
      <c r="E449" s="79" t="s">
        <v>480</v>
      </c>
      <c r="F449" s="87">
        <f t="shared" si="55"/>
        <v>20000</v>
      </c>
      <c r="G449" s="38">
        <f t="shared" si="56"/>
        <v>3850</v>
      </c>
      <c r="H449" s="38">
        <f t="shared" si="57"/>
        <v>23850</v>
      </c>
      <c r="I449" s="38">
        <v>0</v>
      </c>
      <c r="J449" s="38">
        <v>3850</v>
      </c>
      <c r="K449" s="38">
        <v>0</v>
      </c>
      <c r="L449" s="38">
        <f t="shared" si="58"/>
        <v>0</v>
      </c>
      <c r="M449" s="38">
        <f t="shared" si="59"/>
        <v>0</v>
      </c>
      <c r="N449" s="38">
        <v>0</v>
      </c>
      <c r="O449" s="38">
        <v>0</v>
      </c>
      <c r="P449" s="38">
        <f t="shared" si="60"/>
        <v>23850</v>
      </c>
      <c r="R449" s="69" t="s">
        <v>495</v>
      </c>
      <c r="S449" s="181" t="s">
        <v>2163</v>
      </c>
      <c r="T449" s="60"/>
      <c r="U449" s="62">
        <v>50576</v>
      </c>
      <c r="V449" s="62">
        <v>1555793</v>
      </c>
      <c r="X449" s="69" t="s">
        <v>516</v>
      </c>
      <c r="Y449" s="181" t="s">
        <v>2170</v>
      </c>
      <c r="Z449" s="60"/>
      <c r="AA449" s="60"/>
      <c r="AB449" s="62">
        <v>15375</v>
      </c>
    </row>
    <row r="450" spans="1:28" ht="15">
      <c r="A450" s="77">
        <v>446</v>
      </c>
      <c r="B450" s="78" t="s">
        <v>481</v>
      </c>
      <c r="C450" s="77" t="s">
        <v>482</v>
      </c>
      <c r="D450" s="77" t="s">
        <v>389</v>
      </c>
      <c r="E450" s="79" t="s">
        <v>483</v>
      </c>
      <c r="F450" s="87">
        <f t="shared" si="55"/>
        <v>1818300</v>
      </c>
      <c r="G450" s="38">
        <f t="shared" si="56"/>
        <v>1852712</v>
      </c>
      <c r="H450" s="38">
        <f t="shared" si="57"/>
        <v>3671012</v>
      </c>
      <c r="I450" s="38">
        <v>0</v>
      </c>
      <c r="J450" s="38">
        <v>1852712</v>
      </c>
      <c r="K450" s="38">
        <v>0</v>
      </c>
      <c r="L450" s="38">
        <f t="shared" si="58"/>
        <v>56215</v>
      </c>
      <c r="M450" s="38">
        <f t="shared" si="59"/>
        <v>56215</v>
      </c>
      <c r="N450" s="38">
        <f>VLOOKUP(C450,X$5:AB1013,4,FALSE)</f>
        <v>0</v>
      </c>
      <c r="O450" s="38">
        <f t="shared" si="63"/>
        <v>56215</v>
      </c>
      <c r="P450" s="38">
        <f t="shared" si="60"/>
        <v>3727227</v>
      </c>
      <c r="R450" s="69" t="s">
        <v>498</v>
      </c>
      <c r="S450" s="181" t="s">
        <v>2164</v>
      </c>
      <c r="T450" s="62">
        <v>27001100</v>
      </c>
      <c r="U450" s="62">
        <v>697898</v>
      </c>
      <c r="V450" s="62">
        <v>10581308</v>
      </c>
      <c r="X450" s="69" t="s">
        <v>519</v>
      </c>
      <c r="Y450" s="181" t="s">
        <v>2171</v>
      </c>
      <c r="Z450" s="62">
        <v>23500</v>
      </c>
      <c r="AA450" s="62">
        <v>100050</v>
      </c>
      <c r="AB450" s="62">
        <v>1199638</v>
      </c>
    </row>
    <row r="451" spans="1:28" ht="15">
      <c r="A451" s="77">
        <v>447</v>
      </c>
      <c r="B451" s="78" t="s">
        <v>484</v>
      </c>
      <c r="C451" s="77" t="s">
        <v>485</v>
      </c>
      <c r="D451" s="77" t="s">
        <v>389</v>
      </c>
      <c r="E451" s="79" t="s">
        <v>486</v>
      </c>
      <c r="F451" s="87">
        <f t="shared" si="55"/>
        <v>46925742</v>
      </c>
      <c r="G451" s="38">
        <f t="shared" si="56"/>
        <v>9243215</v>
      </c>
      <c r="H451" s="38">
        <f t="shared" si="57"/>
        <v>56168957</v>
      </c>
      <c r="I451" s="38">
        <v>966241</v>
      </c>
      <c r="J451" s="38">
        <v>8276974</v>
      </c>
      <c r="K451" s="38">
        <f aca="true" t="shared" si="65" ref="K451:K482">VLOOKUP(C451,X$5:AD$568,3,FALSE)</f>
        <v>3458103</v>
      </c>
      <c r="L451" s="38">
        <f t="shared" si="58"/>
        <v>7764793</v>
      </c>
      <c r="M451" s="38">
        <f t="shared" si="59"/>
        <v>11222896</v>
      </c>
      <c r="N451" s="38">
        <f>VLOOKUP(C451,X$5:AB1014,4,FALSE)</f>
        <v>128000</v>
      </c>
      <c r="O451" s="38">
        <f t="shared" si="63"/>
        <v>7636793</v>
      </c>
      <c r="P451" s="38">
        <f t="shared" si="60"/>
        <v>67391853</v>
      </c>
      <c r="R451" s="69" t="s">
        <v>501</v>
      </c>
      <c r="S451" s="181" t="s">
        <v>2165</v>
      </c>
      <c r="T451" s="62">
        <v>12566900</v>
      </c>
      <c r="U451" s="62">
        <v>231600</v>
      </c>
      <c r="V451" s="62">
        <v>7623990</v>
      </c>
      <c r="X451" s="69" t="s">
        <v>522</v>
      </c>
      <c r="Y451" s="181" t="s">
        <v>2172</v>
      </c>
      <c r="Z451" s="62">
        <v>42501502</v>
      </c>
      <c r="AA451" s="62">
        <v>1371491</v>
      </c>
      <c r="AB451" s="62">
        <v>26156158</v>
      </c>
    </row>
    <row r="452" spans="1:28" ht="15">
      <c r="A452" s="77">
        <v>448</v>
      </c>
      <c r="B452" s="78" t="s">
        <v>488</v>
      </c>
      <c r="C452" s="77" t="s">
        <v>489</v>
      </c>
      <c r="D452" s="77" t="s">
        <v>487</v>
      </c>
      <c r="E452" s="79" t="s">
        <v>490</v>
      </c>
      <c r="F452" s="87">
        <f t="shared" si="55"/>
        <v>572500</v>
      </c>
      <c r="G452" s="38">
        <f t="shared" si="56"/>
        <v>3134853</v>
      </c>
      <c r="H452" s="38">
        <f t="shared" si="57"/>
        <v>3707353</v>
      </c>
      <c r="I452" s="38">
        <v>866359</v>
      </c>
      <c r="J452" s="38">
        <v>2268494</v>
      </c>
      <c r="K452" s="38">
        <f t="shared" si="65"/>
        <v>0</v>
      </c>
      <c r="L452" s="38">
        <f t="shared" si="58"/>
        <v>36195</v>
      </c>
      <c r="M452" s="38">
        <f t="shared" si="59"/>
        <v>36195</v>
      </c>
      <c r="N452" s="38">
        <f>VLOOKUP(C452,X$5:AB1015,4,FALSE)</f>
        <v>0</v>
      </c>
      <c r="O452" s="38">
        <f t="shared" si="63"/>
        <v>36195</v>
      </c>
      <c r="P452" s="38">
        <f t="shared" si="60"/>
        <v>3743548</v>
      </c>
      <c r="R452" s="69" t="s">
        <v>504</v>
      </c>
      <c r="S452" s="181" t="s">
        <v>2166</v>
      </c>
      <c r="T452" s="62">
        <v>21000</v>
      </c>
      <c r="U452" s="62">
        <v>1029340</v>
      </c>
      <c r="V452" s="62">
        <v>3791080</v>
      </c>
      <c r="X452" s="69" t="s">
        <v>525</v>
      </c>
      <c r="Y452" s="181" t="s">
        <v>2173</v>
      </c>
      <c r="Z452" s="62">
        <v>93000</v>
      </c>
      <c r="AA452" s="60"/>
      <c r="AB452" s="62">
        <v>3584924</v>
      </c>
    </row>
    <row r="453" spans="1:28" ht="15">
      <c r="A453" s="77">
        <v>449</v>
      </c>
      <c r="B453" s="78" t="s">
        <v>491</v>
      </c>
      <c r="C453" s="77" t="s">
        <v>492</v>
      </c>
      <c r="D453" s="77" t="s">
        <v>487</v>
      </c>
      <c r="E453" s="79" t="s">
        <v>493</v>
      </c>
      <c r="F453" s="87">
        <f t="shared" si="55"/>
        <v>2263640</v>
      </c>
      <c r="G453" s="38">
        <f t="shared" si="56"/>
        <v>30780442</v>
      </c>
      <c r="H453" s="38">
        <f t="shared" si="57"/>
        <v>33044082</v>
      </c>
      <c r="I453" s="38">
        <v>11253526</v>
      </c>
      <c r="J453" s="38">
        <v>19526916</v>
      </c>
      <c r="K453" s="38">
        <f t="shared" si="65"/>
        <v>4993388</v>
      </c>
      <c r="L453" s="38">
        <f t="shared" si="58"/>
        <v>47415986</v>
      </c>
      <c r="M453" s="38">
        <f t="shared" si="59"/>
        <v>52409374</v>
      </c>
      <c r="N453" s="38">
        <f>VLOOKUP(C453,X$5:AB1016,4,FALSE)</f>
        <v>16581550</v>
      </c>
      <c r="O453" s="38">
        <f t="shared" si="63"/>
        <v>30834436</v>
      </c>
      <c r="P453" s="38">
        <f t="shared" si="60"/>
        <v>85453456</v>
      </c>
      <c r="R453" s="69" t="s">
        <v>507</v>
      </c>
      <c r="S453" s="181" t="s">
        <v>2167</v>
      </c>
      <c r="T453" s="62">
        <v>16109450</v>
      </c>
      <c r="U453" s="62">
        <v>5697367</v>
      </c>
      <c r="V453" s="62">
        <v>22956254</v>
      </c>
      <c r="X453" s="69" t="s">
        <v>528</v>
      </c>
      <c r="Y453" s="181" t="s">
        <v>2174</v>
      </c>
      <c r="Z453" s="62">
        <v>5145184</v>
      </c>
      <c r="AA453" s="62">
        <v>26502970</v>
      </c>
      <c r="AB453" s="62">
        <v>21125563</v>
      </c>
    </row>
    <row r="454" spans="1:28" ht="15">
      <c r="A454" s="77">
        <v>450</v>
      </c>
      <c r="B454" s="78" t="s">
        <v>494</v>
      </c>
      <c r="C454" s="77" t="s">
        <v>495</v>
      </c>
      <c r="D454" s="77" t="s">
        <v>487</v>
      </c>
      <c r="E454" s="79" t="s">
        <v>496</v>
      </c>
      <c r="F454" s="87">
        <f aca="true" t="shared" si="66" ref="F454:F517">VLOOKUP(C454,R$5:V$568,3,FALSE)</f>
        <v>0</v>
      </c>
      <c r="G454" s="38">
        <f aca="true" t="shared" si="67" ref="G454:G517">I454+J454</f>
        <v>1606369</v>
      </c>
      <c r="H454" s="38">
        <f aca="true" t="shared" si="68" ref="H454:H517">F454+G454</f>
        <v>1606369</v>
      </c>
      <c r="I454" s="38">
        <v>50576</v>
      </c>
      <c r="J454" s="38">
        <v>1555793</v>
      </c>
      <c r="K454" s="38">
        <f t="shared" si="65"/>
        <v>0</v>
      </c>
      <c r="L454" s="38">
        <f aca="true" t="shared" si="69" ref="L454:L517">N454+O454</f>
        <v>210169</v>
      </c>
      <c r="M454" s="38">
        <f aca="true" t="shared" si="70" ref="M454:M517">K454+L454</f>
        <v>210169</v>
      </c>
      <c r="N454" s="38">
        <f>VLOOKUP(C454,X$5:AB1017,4,FALSE)</f>
        <v>0</v>
      </c>
      <c r="O454" s="38">
        <f t="shared" si="63"/>
        <v>210169</v>
      </c>
      <c r="P454" s="38">
        <f aca="true" t="shared" si="71" ref="P454:P517">H454+M454</f>
        <v>1816538</v>
      </c>
      <c r="R454" s="69" t="s">
        <v>510</v>
      </c>
      <c r="S454" s="181" t="s">
        <v>2168</v>
      </c>
      <c r="T454" s="62">
        <v>32644153</v>
      </c>
      <c r="U454" s="62">
        <v>1981831</v>
      </c>
      <c r="V454" s="62">
        <v>13150685</v>
      </c>
      <c r="X454" s="69" t="s">
        <v>531</v>
      </c>
      <c r="Y454" s="181" t="s">
        <v>2175</v>
      </c>
      <c r="Z454" s="62">
        <v>900700</v>
      </c>
      <c r="AA454" s="62">
        <v>413556</v>
      </c>
      <c r="AB454" s="62">
        <v>3431044</v>
      </c>
    </row>
    <row r="455" spans="1:28" ht="15">
      <c r="A455" s="77">
        <v>451</v>
      </c>
      <c r="B455" s="78" t="s">
        <v>497</v>
      </c>
      <c r="C455" s="77" t="s">
        <v>498</v>
      </c>
      <c r="D455" s="77" t="s">
        <v>487</v>
      </c>
      <c r="E455" s="79" t="s">
        <v>499</v>
      </c>
      <c r="F455" s="87">
        <f t="shared" si="66"/>
        <v>27001100</v>
      </c>
      <c r="G455" s="38">
        <f t="shared" si="67"/>
        <v>11279206</v>
      </c>
      <c r="H455" s="38">
        <f t="shared" si="68"/>
        <v>38280306</v>
      </c>
      <c r="I455" s="38">
        <v>697898</v>
      </c>
      <c r="J455" s="38">
        <v>10581308</v>
      </c>
      <c r="K455" s="38">
        <f t="shared" si="65"/>
        <v>12754300</v>
      </c>
      <c r="L455" s="38">
        <f t="shared" si="69"/>
        <v>140000</v>
      </c>
      <c r="M455" s="38">
        <f t="shared" si="70"/>
        <v>12894300</v>
      </c>
      <c r="N455" s="38">
        <f>VLOOKUP(C455,X$5:AB1018,4,FALSE)</f>
        <v>0</v>
      </c>
      <c r="O455" s="38">
        <f t="shared" si="63"/>
        <v>140000</v>
      </c>
      <c r="P455" s="38">
        <f t="shared" si="71"/>
        <v>51174606</v>
      </c>
      <c r="R455" s="69" t="s">
        <v>513</v>
      </c>
      <c r="S455" s="181" t="s">
        <v>2169</v>
      </c>
      <c r="T455" s="62">
        <v>720000</v>
      </c>
      <c r="U455" s="62">
        <v>775505</v>
      </c>
      <c r="V455" s="62">
        <v>2179505</v>
      </c>
      <c r="X455" s="69" t="s">
        <v>534</v>
      </c>
      <c r="Y455" s="181" t="s">
        <v>2176</v>
      </c>
      <c r="Z455" s="62">
        <v>3952000</v>
      </c>
      <c r="AA455" s="60"/>
      <c r="AB455" s="62">
        <v>23054987</v>
      </c>
    </row>
    <row r="456" spans="1:28" ht="15">
      <c r="A456" s="77">
        <v>452</v>
      </c>
      <c r="B456" s="78" t="s">
        <v>500</v>
      </c>
      <c r="C456" s="77" t="s">
        <v>501</v>
      </c>
      <c r="D456" s="77" t="s">
        <v>487</v>
      </c>
      <c r="E456" s="79" t="s">
        <v>502</v>
      </c>
      <c r="F456" s="87">
        <f t="shared" si="66"/>
        <v>12566900</v>
      </c>
      <c r="G456" s="38">
        <f t="shared" si="67"/>
        <v>7855590</v>
      </c>
      <c r="H456" s="38">
        <f t="shared" si="68"/>
        <v>20422490</v>
      </c>
      <c r="I456" s="38">
        <v>231600</v>
      </c>
      <c r="J456" s="38">
        <v>7623990</v>
      </c>
      <c r="K456" s="38">
        <f t="shared" si="65"/>
        <v>0</v>
      </c>
      <c r="L456" s="38">
        <f t="shared" si="69"/>
        <v>4040789</v>
      </c>
      <c r="M456" s="38">
        <f t="shared" si="70"/>
        <v>4040789</v>
      </c>
      <c r="N456" s="38">
        <f>VLOOKUP(C456,X$5:AB1019,4,FALSE)</f>
        <v>0</v>
      </c>
      <c r="O456" s="38">
        <f t="shared" si="63"/>
        <v>4040789</v>
      </c>
      <c r="P456" s="38">
        <f t="shared" si="71"/>
        <v>24463279</v>
      </c>
      <c r="R456" s="69" t="s">
        <v>516</v>
      </c>
      <c r="S456" s="181" t="s">
        <v>2170</v>
      </c>
      <c r="T456" s="60"/>
      <c r="U456" s="60"/>
      <c r="V456" s="62">
        <v>633527</v>
      </c>
      <c r="X456" s="69" t="s">
        <v>537</v>
      </c>
      <c r="Y456" s="181" t="s">
        <v>2177</v>
      </c>
      <c r="Z456" s="62">
        <v>478596</v>
      </c>
      <c r="AA456" s="60"/>
      <c r="AB456" s="62">
        <v>373169</v>
      </c>
    </row>
    <row r="457" spans="1:28" ht="15">
      <c r="A457" s="77">
        <v>453</v>
      </c>
      <c r="B457" s="78" t="s">
        <v>503</v>
      </c>
      <c r="C457" s="77" t="s">
        <v>504</v>
      </c>
      <c r="D457" s="77" t="s">
        <v>487</v>
      </c>
      <c r="E457" s="79" t="s">
        <v>505</v>
      </c>
      <c r="F457" s="87">
        <f t="shared" si="66"/>
        <v>21000</v>
      </c>
      <c r="G457" s="38">
        <f t="shared" si="67"/>
        <v>4820420</v>
      </c>
      <c r="H457" s="38">
        <f t="shared" si="68"/>
        <v>4841420</v>
      </c>
      <c r="I457" s="38">
        <v>1029340</v>
      </c>
      <c r="J457" s="38">
        <v>3791080</v>
      </c>
      <c r="K457" s="38">
        <f t="shared" si="65"/>
        <v>500000</v>
      </c>
      <c r="L457" s="38">
        <f t="shared" si="69"/>
        <v>418244</v>
      </c>
      <c r="M457" s="38">
        <f t="shared" si="70"/>
        <v>918244</v>
      </c>
      <c r="N457" s="38">
        <f>VLOOKUP(C457,X$5:AB1020,4,FALSE)</f>
        <v>0</v>
      </c>
      <c r="O457" s="38">
        <f t="shared" si="63"/>
        <v>418244</v>
      </c>
      <c r="P457" s="38">
        <f t="shared" si="71"/>
        <v>5759664</v>
      </c>
      <c r="R457" s="69" t="s">
        <v>519</v>
      </c>
      <c r="S457" s="181" t="s">
        <v>2171</v>
      </c>
      <c r="T457" s="62">
        <v>1279176</v>
      </c>
      <c r="U457" s="62">
        <v>997330</v>
      </c>
      <c r="V457" s="62">
        <v>4235951</v>
      </c>
      <c r="X457" s="69" t="s">
        <v>540</v>
      </c>
      <c r="Y457" s="181" t="s">
        <v>2178</v>
      </c>
      <c r="Z457" s="60"/>
      <c r="AA457" s="60"/>
      <c r="AB457" s="62">
        <v>637093</v>
      </c>
    </row>
    <row r="458" spans="1:28" ht="15">
      <c r="A458" s="77">
        <v>454</v>
      </c>
      <c r="B458" s="78" t="s">
        <v>506</v>
      </c>
      <c r="C458" s="77" t="s">
        <v>507</v>
      </c>
      <c r="D458" s="77" t="s">
        <v>487</v>
      </c>
      <c r="E458" s="79" t="s">
        <v>508</v>
      </c>
      <c r="F458" s="87">
        <f t="shared" si="66"/>
        <v>16109450</v>
      </c>
      <c r="G458" s="38">
        <f t="shared" si="67"/>
        <v>28653621</v>
      </c>
      <c r="H458" s="38">
        <f t="shared" si="68"/>
        <v>44763071</v>
      </c>
      <c r="I458" s="38">
        <v>5697367</v>
      </c>
      <c r="J458" s="38">
        <v>22956254</v>
      </c>
      <c r="K458" s="38">
        <f t="shared" si="65"/>
        <v>12237400</v>
      </c>
      <c r="L458" s="38">
        <f t="shared" si="69"/>
        <v>7760657</v>
      </c>
      <c r="M458" s="38">
        <f t="shared" si="70"/>
        <v>19998057</v>
      </c>
      <c r="N458" s="38">
        <f>VLOOKUP(C458,X$5:AB1021,4,FALSE)</f>
        <v>237300</v>
      </c>
      <c r="O458" s="38">
        <f t="shared" si="63"/>
        <v>7523357</v>
      </c>
      <c r="P458" s="38">
        <f t="shared" si="71"/>
        <v>64761128</v>
      </c>
      <c r="R458" s="69" t="s">
        <v>522</v>
      </c>
      <c r="S458" s="181" t="s">
        <v>2172</v>
      </c>
      <c r="T458" s="62">
        <v>540750</v>
      </c>
      <c r="U458" s="62">
        <v>476550</v>
      </c>
      <c r="V458" s="62">
        <v>2122506</v>
      </c>
      <c r="X458" s="69" t="s">
        <v>543</v>
      </c>
      <c r="Y458" s="181" t="s">
        <v>2179</v>
      </c>
      <c r="Z458" s="62">
        <v>142300</v>
      </c>
      <c r="AA458" s="62">
        <v>38700</v>
      </c>
      <c r="AB458" s="62">
        <v>260525</v>
      </c>
    </row>
    <row r="459" spans="1:28" ht="15">
      <c r="A459" s="77">
        <v>455</v>
      </c>
      <c r="B459" s="78" t="s">
        <v>509</v>
      </c>
      <c r="C459" s="77" t="s">
        <v>510</v>
      </c>
      <c r="D459" s="77" t="s">
        <v>487</v>
      </c>
      <c r="E459" s="79" t="s">
        <v>511</v>
      </c>
      <c r="F459" s="87">
        <f t="shared" si="66"/>
        <v>32644153</v>
      </c>
      <c r="G459" s="38">
        <f t="shared" si="67"/>
        <v>15132516</v>
      </c>
      <c r="H459" s="38">
        <f t="shared" si="68"/>
        <v>47776669</v>
      </c>
      <c r="I459" s="38">
        <v>1981831</v>
      </c>
      <c r="J459" s="38">
        <v>13150685</v>
      </c>
      <c r="K459" s="38">
        <f t="shared" si="65"/>
        <v>13621471</v>
      </c>
      <c r="L459" s="38">
        <f t="shared" si="69"/>
        <v>40791795</v>
      </c>
      <c r="M459" s="38">
        <f t="shared" si="70"/>
        <v>54413266</v>
      </c>
      <c r="N459" s="38">
        <f>VLOOKUP(C459,X$5:AB1022,4,FALSE)</f>
        <v>0</v>
      </c>
      <c r="O459" s="38">
        <f t="shared" si="63"/>
        <v>40791795</v>
      </c>
      <c r="P459" s="38">
        <f t="shared" si="71"/>
        <v>102189935</v>
      </c>
      <c r="R459" s="69" t="s">
        <v>525</v>
      </c>
      <c r="S459" s="181" t="s">
        <v>2173</v>
      </c>
      <c r="T459" s="62">
        <v>2940900</v>
      </c>
      <c r="U459" s="62">
        <v>389313</v>
      </c>
      <c r="V459" s="62">
        <v>2242919</v>
      </c>
      <c r="X459" s="69" t="s">
        <v>546</v>
      </c>
      <c r="Y459" s="181" t="s">
        <v>2180</v>
      </c>
      <c r="Z459" s="62">
        <v>733807</v>
      </c>
      <c r="AA459" s="60"/>
      <c r="AB459" s="62">
        <v>269993</v>
      </c>
    </row>
    <row r="460" spans="1:28" ht="15">
      <c r="A460" s="77">
        <v>456</v>
      </c>
      <c r="B460" s="78" t="s">
        <v>512</v>
      </c>
      <c r="C460" s="77" t="s">
        <v>513</v>
      </c>
      <c r="D460" s="77" t="s">
        <v>487</v>
      </c>
      <c r="E460" s="79" t="s">
        <v>514</v>
      </c>
      <c r="F460" s="87">
        <f t="shared" si="66"/>
        <v>720000</v>
      </c>
      <c r="G460" s="38">
        <f t="shared" si="67"/>
        <v>2955010</v>
      </c>
      <c r="H460" s="38">
        <f t="shared" si="68"/>
        <v>3675010</v>
      </c>
      <c r="I460" s="38">
        <v>775505</v>
      </c>
      <c r="J460" s="38">
        <v>2179505</v>
      </c>
      <c r="K460" s="38">
        <f t="shared" si="65"/>
        <v>941700</v>
      </c>
      <c r="L460" s="38">
        <f t="shared" si="69"/>
        <v>3839029</v>
      </c>
      <c r="M460" s="38">
        <f t="shared" si="70"/>
        <v>4780729</v>
      </c>
      <c r="N460" s="38">
        <f>VLOOKUP(C460,X$5:AB1023,4,FALSE)</f>
        <v>183000</v>
      </c>
      <c r="O460" s="38">
        <f t="shared" si="63"/>
        <v>3656029</v>
      </c>
      <c r="P460" s="38">
        <f t="shared" si="71"/>
        <v>8455739</v>
      </c>
      <c r="R460" s="69" t="s">
        <v>528</v>
      </c>
      <c r="S460" s="181" t="s">
        <v>2174</v>
      </c>
      <c r="T460" s="62">
        <v>1866900</v>
      </c>
      <c r="U460" s="62">
        <v>5323933</v>
      </c>
      <c r="V460" s="62">
        <v>12693399</v>
      </c>
      <c r="X460" s="69" t="s">
        <v>549</v>
      </c>
      <c r="Y460" s="181" t="s">
        <v>2181</v>
      </c>
      <c r="Z460" s="62">
        <v>8806230</v>
      </c>
      <c r="AA460" s="62">
        <v>28000</v>
      </c>
      <c r="AB460" s="62">
        <v>823264</v>
      </c>
    </row>
    <row r="461" spans="1:28" ht="15">
      <c r="A461" s="77">
        <v>457</v>
      </c>
      <c r="B461" s="78" t="s">
        <v>515</v>
      </c>
      <c r="C461" s="77" t="s">
        <v>516</v>
      </c>
      <c r="D461" s="77" t="s">
        <v>487</v>
      </c>
      <c r="E461" s="79" t="s">
        <v>517</v>
      </c>
      <c r="F461" s="87">
        <f t="shared" si="66"/>
        <v>0</v>
      </c>
      <c r="G461" s="38">
        <f t="shared" si="67"/>
        <v>633527</v>
      </c>
      <c r="H461" s="38">
        <f t="shared" si="68"/>
        <v>633527</v>
      </c>
      <c r="I461" s="38">
        <v>0</v>
      </c>
      <c r="J461" s="38">
        <v>633527</v>
      </c>
      <c r="K461" s="38">
        <f t="shared" si="65"/>
        <v>0</v>
      </c>
      <c r="L461" s="38">
        <f t="shared" si="69"/>
        <v>15375</v>
      </c>
      <c r="M461" s="38">
        <f t="shared" si="70"/>
        <v>15375</v>
      </c>
      <c r="N461" s="38">
        <f>VLOOKUP(C461,X$5:AB1024,4,FALSE)</f>
        <v>0</v>
      </c>
      <c r="O461" s="38">
        <f t="shared" si="63"/>
        <v>15375</v>
      </c>
      <c r="P461" s="38">
        <f t="shared" si="71"/>
        <v>648902</v>
      </c>
      <c r="R461" s="69" t="s">
        <v>531</v>
      </c>
      <c r="S461" s="181" t="s">
        <v>2175</v>
      </c>
      <c r="T461" s="62">
        <v>3939130</v>
      </c>
      <c r="U461" s="62">
        <v>6081660</v>
      </c>
      <c r="V461" s="62">
        <v>13506037</v>
      </c>
      <c r="X461" s="69" t="s">
        <v>552</v>
      </c>
      <c r="Y461" s="181" t="s">
        <v>2182</v>
      </c>
      <c r="Z461" s="62">
        <v>1020071</v>
      </c>
      <c r="AA461" s="62">
        <v>191020</v>
      </c>
      <c r="AB461" s="62">
        <v>7057995</v>
      </c>
    </row>
    <row r="462" spans="1:28" ht="15">
      <c r="A462" s="77">
        <v>458</v>
      </c>
      <c r="B462" s="78" t="s">
        <v>518</v>
      </c>
      <c r="C462" s="77" t="s">
        <v>519</v>
      </c>
      <c r="D462" s="77" t="s">
        <v>487</v>
      </c>
      <c r="E462" s="79" t="s">
        <v>520</v>
      </c>
      <c r="F462" s="87">
        <f t="shared" si="66"/>
        <v>1279176</v>
      </c>
      <c r="G462" s="38">
        <f t="shared" si="67"/>
        <v>5233281</v>
      </c>
      <c r="H462" s="38">
        <f t="shared" si="68"/>
        <v>6512457</v>
      </c>
      <c r="I462" s="38">
        <v>997330</v>
      </c>
      <c r="J462" s="38">
        <v>4235951</v>
      </c>
      <c r="K462" s="38">
        <f t="shared" si="65"/>
        <v>23500</v>
      </c>
      <c r="L462" s="38">
        <f t="shared" si="69"/>
        <v>1299688</v>
      </c>
      <c r="M462" s="38">
        <f t="shared" si="70"/>
        <v>1323188</v>
      </c>
      <c r="N462" s="38">
        <f>VLOOKUP(C462,X$5:AB1025,4,FALSE)</f>
        <v>100050</v>
      </c>
      <c r="O462" s="38">
        <f t="shared" si="63"/>
        <v>1199638</v>
      </c>
      <c r="P462" s="38">
        <f t="shared" si="71"/>
        <v>7835645</v>
      </c>
      <c r="R462" s="69" t="s">
        <v>534</v>
      </c>
      <c r="S462" s="181" t="s">
        <v>2176</v>
      </c>
      <c r="T462" s="62">
        <v>180000</v>
      </c>
      <c r="U462" s="62">
        <v>409400</v>
      </c>
      <c r="V462" s="62">
        <v>3113066</v>
      </c>
      <c r="X462" s="69" t="s">
        <v>555</v>
      </c>
      <c r="Y462" s="181" t="s">
        <v>2183</v>
      </c>
      <c r="Z462" s="62">
        <v>632001</v>
      </c>
      <c r="AA462" s="60"/>
      <c r="AB462" s="62">
        <v>38395</v>
      </c>
    </row>
    <row r="463" spans="1:28" ht="15">
      <c r="A463" s="77">
        <v>459</v>
      </c>
      <c r="B463" s="78" t="s">
        <v>521</v>
      </c>
      <c r="C463" s="77" t="s">
        <v>522</v>
      </c>
      <c r="D463" s="77" t="s">
        <v>487</v>
      </c>
      <c r="E463" s="79" t="s">
        <v>523</v>
      </c>
      <c r="F463" s="87">
        <f t="shared" si="66"/>
        <v>540750</v>
      </c>
      <c r="G463" s="38">
        <f t="shared" si="67"/>
        <v>2599056</v>
      </c>
      <c r="H463" s="38">
        <f t="shared" si="68"/>
        <v>3139806</v>
      </c>
      <c r="I463" s="38">
        <v>476550</v>
      </c>
      <c r="J463" s="38">
        <v>2122506</v>
      </c>
      <c r="K463" s="38">
        <f t="shared" si="65"/>
        <v>42501502</v>
      </c>
      <c r="L463" s="38">
        <f t="shared" si="69"/>
        <v>27527649</v>
      </c>
      <c r="M463" s="38">
        <f t="shared" si="70"/>
        <v>70029151</v>
      </c>
      <c r="N463" s="38">
        <f>VLOOKUP(C463,X$5:AB1026,4,FALSE)</f>
        <v>1371491</v>
      </c>
      <c r="O463" s="38">
        <f t="shared" si="63"/>
        <v>26156158</v>
      </c>
      <c r="P463" s="38">
        <f t="shared" si="71"/>
        <v>73168957</v>
      </c>
      <c r="R463" s="69" t="s">
        <v>537</v>
      </c>
      <c r="S463" s="181" t="s">
        <v>2177</v>
      </c>
      <c r="T463" s="62">
        <v>957310</v>
      </c>
      <c r="U463" s="62">
        <v>83800</v>
      </c>
      <c r="V463" s="62">
        <v>482601</v>
      </c>
      <c r="X463" s="69" t="s">
        <v>558</v>
      </c>
      <c r="Y463" s="181" t="s">
        <v>2184</v>
      </c>
      <c r="Z463" s="62">
        <v>161952</v>
      </c>
      <c r="AA463" s="62">
        <v>6000</v>
      </c>
      <c r="AB463" s="62">
        <v>1589639</v>
      </c>
    </row>
    <row r="464" spans="1:28" ht="15">
      <c r="A464" s="77">
        <v>460</v>
      </c>
      <c r="B464" s="78" t="s">
        <v>524</v>
      </c>
      <c r="C464" s="77" t="s">
        <v>525</v>
      </c>
      <c r="D464" s="77" t="s">
        <v>487</v>
      </c>
      <c r="E464" s="79" t="s">
        <v>526</v>
      </c>
      <c r="F464" s="87">
        <f t="shared" si="66"/>
        <v>2940900</v>
      </c>
      <c r="G464" s="38">
        <f t="shared" si="67"/>
        <v>2632232</v>
      </c>
      <c r="H464" s="38">
        <f t="shared" si="68"/>
        <v>5573132</v>
      </c>
      <c r="I464" s="38">
        <v>389313</v>
      </c>
      <c r="J464" s="38">
        <v>2242919</v>
      </c>
      <c r="K464" s="38">
        <f t="shared" si="65"/>
        <v>93000</v>
      </c>
      <c r="L464" s="38">
        <f t="shared" si="69"/>
        <v>3584924</v>
      </c>
      <c r="M464" s="38">
        <f t="shared" si="70"/>
        <v>3677924</v>
      </c>
      <c r="N464" s="38">
        <f>VLOOKUP(C464,X$5:AB1027,4,FALSE)</f>
        <v>0</v>
      </c>
      <c r="O464" s="38">
        <f t="shared" si="63"/>
        <v>3584924</v>
      </c>
      <c r="P464" s="38">
        <f t="shared" si="71"/>
        <v>9251056</v>
      </c>
      <c r="R464" s="69" t="s">
        <v>540</v>
      </c>
      <c r="S464" s="181" t="s">
        <v>2178</v>
      </c>
      <c r="T464" s="62">
        <v>329050</v>
      </c>
      <c r="U464" s="60"/>
      <c r="V464" s="62">
        <v>32200</v>
      </c>
      <c r="X464" s="69" t="s">
        <v>561</v>
      </c>
      <c r="Y464" s="181" t="s">
        <v>2185</v>
      </c>
      <c r="Z464" s="62">
        <v>189700</v>
      </c>
      <c r="AA464" s="62">
        <v>75000</v>
      </c>
      <c r="AB464" s="62">
        <v>1506198</v>
      </c>
    </row>
    <row r="465" spans="1:28" ht="15">
      <c r="A465" s="77">
        <v>461</v>
      </c>
      <c r="B465" s="78" t="s">
        <v>527</v>
      </c>
      <c r="C465" s="77" t="s">
        <v>528</v>
      </c>
      <c r="D465" s="77" t="s">
        <v>487</v>
      </c>
      <c r="E465" s="79" t="s">
        <v>529</v>
      </c>
      <c r="F465" s="87">
        <f t="shared" si="66"/>
        <v>1866900</v>
      </c>
      <c r="G465" s="38">
        <f t="shared" si="67"/>
        <v>18017332</v>
      </c>
      <c r="H465" s="38">
        <f t="shared" si="68"/>
        <v>19884232</v>
      </c>
      <c r="I465" s="38">
        <v>5323933</v>
      </c>
      <c r="J465" s="38">
        <v>12693399</v>
      </c>
      <c r="K465" s="38">
        <f t="shared" si="65"/>
        <v>5145184</v>
      </c>
      <c r="L465" s="38">
        <f t="shared" si="69"/>
        <v>47628533</v>
      </c>
      <c r="M465" s="38">
        <f t="shared" si="70"/>
        <v>52773717</v>
      </c>
      <c r="N465" s="38">
        <f>VLOOKUP(C465,X$5:AB1028,4,FALSE)</f>
        <v>26502970</v>
      </c>
      <c r="O465" s="38">
        <f t="shared" si="63"/>
        <v>21125563</v>
      </c>
      <c r="P465" s="38">
        <f t="shared" si="71"/>
        <v>72657949</v>
      </c>
      <c r="R465" s="69" t="s">
        <v>543</v>
      </c>
      <c r="S465" s="181" t="s">
        <v>2179</v>
      </c>
      <c r="T465" s="60"/>
      <c r="U465" s="62">
        <v>92000</v>
      </c>
      <c r="V465" s="62">
        <v>106968</v>
      </c>
      <c r="X465" s="69" t="s">
        <v>564</v>
      </c>
      <c r="Y465" s="181" t="s">
        <v>2186</v>
      </c>
      <c r="Z465" s="62">
        <v>1789950</v>
      </c>
      <c r="AA465" s="62">
        <v>126450</v>
      </c>
      <c r="AB465" s="62">
        <v>4860653</v>
      </c>
    </row>
    <row r="466" spans="1:28" ht="15">
      <c r="A466" s="77">
        <v>462</v>
      </c>
      <c r="B466" s="78" t="s">
        <v>530</v>
      </c>
      <c r="C466" s="77" t="s">
        <v>531</v>
      </c>
      <c r="D466" s="77" t="s">
        <v>487</v>
      </c>
      <c r="E466" s="79" t="s">
        <v>532</v>
      </c>
      <c r="F466" s="87">
        <f t="shared" si="66"/>
        <v>3939130</v>
      </c>
      <c r="G466" s="38">
        <f t="shared" si="67"/>
        <v>19587697</v>
      </c>
      <c r="H466" s="38">
        <f t="shared" si="68"/>
        <v>23526827</v>
      </c>
      <c r="I466" s="38">
        <v>6081660</v>
      </c>
      <c r="J466" s="38">
        <v>13506037</v>
      </c>
      <c r="K466" s="38">
        <f t="shared" si="65"/>
        <v>900700</v>
      </c>
      <c r="L466" s="38">
        <f t="shared" si="69"/>
        <v>3844600</v>
      </c>
      <c r="M466" s="38">
        <f t="shared" si="70"/>
        <v>4745300</v>
      </c>
      <c r="N466" s="38">
        <f>VLOOKUP(C466,X$5:AB1029,4,FALSE)</f>
        <v>413556</v>
      </c>
      <c r="O466" s="38">
        <f t="shared" si="63"/>
        <v>3431044</v>
      </c>
      <c r="P466" s="38">
        <f t="shared" si="71"/>
        <v>28272127</v>
      </c>
      <c r="R466" s="69" t="s">
        <v>546</v>
      </c>
      <c r="S466" s="181" t="s">
        <v>2180</v>
      </c>
      <c r="T466" s="62">
        <v>365500</v>
      </c>
      <c r="U466" s="60"/>
      <c r="V466" s="62">
        <v>339758</v>
      </c>
      <c r="X466" s="69" t="s">
        <v>567</v>
      </c>
      <c r="Y466" s="181" t="s">
        <v>2187</v>
      </c>
      <c r="Z466" s="62">
        <v>291261</v>
      </c>
      <c r="AA466" s="60"/>
      <c r="AB466" s="62">
        <v>216502</v>
      </c>
    </row>
    <row r="467" spans="1:28" ht="15">
      <c r="A467" s="77">
        <v>463</v>
      </c>
      <c r="B467" s="78" t="s">
        <v>533</v>
      </c>
      <c r="C467" s="77" t="s">
        <v>534</v>
      </c>
      <c r="D467" s="77" t="s">
        <v>487</v>
      </c>
      <c r="E467" s="79" t="s">
        <v>8</v>
      </c>
      <c r="F467" s="87">
        <f t="shared" si="66"/>
        <v>180000</v>
      </c>
      <c r="G467" s="38">
        <f t="shared" si="67"/>
        <v>3522466</v>
      </c>
      <c r="H467" s="38">
        <f t="shared" si="68"/>
        <v>3702466</v>
      </c>
      <c r="I467" s="38">
        <v>409400</v>
      </c>
      <c r="J467" s="38">
        <v>3113066</v>
      </c>
      <c r="K467" s="38">
        <f t="shared" si="65"/>
        <v>3952000</v>
      </c>
      <c r="L467" s="38">
        <f t="shared" si="69"/>
        <v>23054987</v>
      </c>
      <c r="M467" s="38">
        <f t="shared" si="70"/>
        <v>27006987</v>
      </c>
      <c r="N467" s="38">
        <f>VLOOKUP(C467,X$5:AB1030,4,FALSE)</f>
        <v>0</v>
      </c>
      <c r="O467" s="38">
        <f t="shared" si="63"/>
        <v>23054987</v>
      </c>
      <c r="P467" s="38">
        <f t="shared" si="71"/>
        <v>30709453</v>
      </c>
      <c r="R467" s="69" t="s">
        <v>549</v>
      </c>
      <c r="S467" s="181" t="s">
        <v>2181</v>
      </c>
      <c r="T467" s="60"/>
      <c r="U467" s="62">
        <v>78000</v>
      </c>
      <c r="V467" s="62">
        <v>391554</v>
      </c>
      <c r="X467" s="69" t="s">
        <v>575</v>
      </c>
      <c r="Y467" s="181" t="s">
        <v>2188</v>
      </c>
      <c r="Z467" s="62">
        <v>17281499</v>
      </c>
      <c r="AA467" s="62">
        <v>8625</v>
      </c>
      <c r="AB467" s="62">
        <v>1733150</v>
      </c>
    </row>
    <row r="468" spans="1:28" ht="15">
      <c r="A468" s="77">
        <v>464</v>
      </c>
      <c r="B468" s="78" t="s">
        <v>536</v>
      </c>
      <c r="C468" s="77" t="s">
        <v>537</v>
      </c>
      <c r="D468" s="77" t="s">
        <v>535</v>
      </c>
      <c r="E468" s="79" t="s">
        <v>538</v>
      </c>
      <c r="F468" s="87">
        <f t="shared" si="66"/>
        <v>957310</v>
      </c>
      <c r="G468" s="38">
        <f t="shared" si="67"/>
        <v>566401</v>
      </c>
      <c r="H468" s="38">
        <f t="shared" si="68"/>
        <v>1523711</v>
      </c>
      <c r="I468" s="38">
        <v>83800</v>
      </c>
      <c r="J468" s="38">
        <v>482601</v>
      </c>
      <c r="K468" s="38">
        <f t="shared" si="65"/>
        <v>478596</v>
      </c>
      <c r="L468" s="38">
        <f t="shared" si="69"/>
        <v>373169</v>
      </c>
      <c r="M468" s="38">
        <f t="shared" si="70"/>
        <v>851765</v>
      </c>
      <c r="N468" s="38">
        <f>VLOOKUP(C468,X$5:AB1031,4,FALSE)</f>
        <v>0</v>
      </c>
      <c r="O468" s="38">
        <f t="shared" si="63"/>
        <v>373169</v>
      </c>
      <c r="P468" s="38">
        <f t="shared" si="71"/>
        <v>2375476</v>
      </c>
      <c r="R468" s="69" t="s">
        <v>552</v>
      </c>
      <c r="S468" s="181" t="s">
        <v>2182</v>
      </c>
      <c r="T468" s="62">
        <v>3710800</v>
      </c>
      <c r="U468" s="60"/>
      <c r="V468" s="62">
        <v>1289797</v>
      </c>
      <c r="X468" s="69" t="s">
        <v>578</v>
      </c>
      <c r="Y468" s="181" t="s">
        <v>2189</v>
      </c>
      <c r="Z468" s="62">
        <v>24793750</v>
      </c>
      <c r="AA468" s="62">
        <v>1</v>
      </c>
      <c r="AB468" s="62">
        <v>16238823</v>
      </c>
    </row>
    <row r="469" spans="1:28" ht="15">
      <c r="A469" s="77">
        <v>465</v>
      </c>
      <c r="B469" s="78" t="s">
        <v>539</v>
      </c>
      <c r="C469" s="77" t="s">
        <v>540</v>
      </c>
      <c r="D469" s="77" t="s">
        <v>535</v>
      </c>
      <c r="E469" s="79" t="s">
        <v>541</v>
      </c>
      <c r="F469" s="87">
        <f t="shared" si="66"/>
        <v>329050</v>
      </c>
      <c r="G469" s="38">
        <f t="shared" si="67"/>
        <v>32200</v>
      </c>
      <c r="H469" s="38">
        <f t="shared" si="68"/>
        <v>361250</v>
      </c>
      <c r="I469" s="38">
        <v>0</v>
      </c>
      <c r="J469" s="38">
        <v>32200</v>
      </c>
      <c r="K469" s="38">
        <f t="shared" si="65"/>
        <v>0</v>
      </c>
      <c r="L469" s="38">
        <f t="shared" si="69"/>
        <v>637093</v>
      </c>
      <c r="M469" s="38">
        <f t="shared" si="70"/>
        <v>637093</v>
      </c>
      <c r="N469" s="38">
        <f>VLOOKUP(C469,X$5:AB1032,4,FALSE)</f>
        <v>0</v>
      </c>
      <c r="O469" s="38">
        <f t="shared" si="63"/>
        <v>637093</v>
      </c>
      <c r="P469" s="38">
        <f t="shared" si="71"/>
        <v>998343</v>
      </c>
      <c r="R469" s="69" t="s">
        <v>555</v>
      </c>
      <c r="S469" s="181" t="s">
        <v>2183</v>
      </c>
      <c r="T469" s="62">
        <v>125000</v>
      </c>
      <c r="U469" s="60"/>
      <c r="V469" s="62">
        <v>782382</v>
      </c>
      <c r="X469" s="69" t="s">
        <v>581</v>
      </c>
      <c r="Y469" s="181" t="s">
        <v>2190</v>
      </c>
      <c r="Z469" s="62">
        <v>602223</v>
      </c>
      <c r="AA469" s="60"/>
      <c r="AB469" s="62">
        <v>3618309</v>
      </c>
    </row>
    <row r="470" spans="1:28" ht="15">
      <c r="A470" s="77">
        <v>466</v>
      </c>
      <c r="B470" s="78" t="s">
        <v>542</v>
      </c>
      <c r="C470" s="77" t="s">
        <v>543</v>
      </c>
      <c r="D470" s="77" t="s">
        <v>535</v>
      </c>
      <c r="E470" s="79" t="s">
        <v>544</v>
      </c>
      <c r="F470" s="87">
        <f t="shared" si="66"/>
        <v>0</v>
      </c>
      <c r="G470" s="38">
        <f t="shared" si="67"/>
        <v>198968</v>
      </c>
      <c r="H470" s="38">
        <f t="shared" si="68"/>
        <v>198968</v>
      </c>
      <c r="I470" s="38">
        <v>92000</v>
      </c>
      <c r="J470" s="38">
        <v>106968</v>
      </c>
      <c r="K470" s="38">
        <f t="shared" si="65"/>
        <v>142300</v>
      </c>
      <c r="L470" s="38">
        <f t="shared" si="69"/>
        <v>299225</v>
      </c>
      <c r="M470" s="38">
        <f t="shared" si="70"/>
        <v>441525</v>
      </c>
      <c r="N470" s="38">
        <f>VLOOKUP(C470,X$5:AB1033,4,FALSE)</f>
        <v>38700</v>
      </c>
      <c r="O470" s="38">
        <f t="shared" si="63"/>
        <v>260525</v>
      </c>
      <c r="P470" s="38">
        <f t="shared" si="71"/>
        <v>640493</v>
      </c>
      <c r="R470" s="69" t="s">
        <v>558</v>
      </c>
      <c r="S470" s="181" t="s">
        <v>2184</v>
      </c>
      <c r="T470" s="62">
        <v>1591400</v>
      </c>
      <c r="U470" s="62">
        <v>157000</v>
      </c>
      <c r="V470" s="62">
        <v>5290799</v>
      </c>
      <c r="X470" s="69" t="s">
        <v>584</v>
      </c>
      <c r="Y470" s="181" t="s">
        <v>2191</v>
      </c>
      <c r="Z470" s="62">
        <v>24000</v>
      </c>
      <c r="AA470" s="60"/>
      <c r="AB470" s="62">
        <v>909336</v>
      </c>
    </row>
    <row r="471" spans="1:28" ht="15">
      <c r="A471" s="77">
        <v>467</v>
      </c>
      <c r="B471" s="78" t="s">
        <v>545</v>
      </c>
      <c r="C471" s="77" t="s">
        <v>546</v>
      </c>
      <c r="D471" s="77" t="s">
        <v>535</v>
      </c>
      <c r="E471" s="79" t="s">
        <v>547</v>
      </c>
      <c r="F471" s="87">
        <f t="shared" si="66"/>
        <v>365500</v>
      </c>
      <c r="G471" s="38">
        <f t="shared" si="67"/>
        <v>339758</v>
      </c>
      <c r="H471" s="38">
        <f t="shared" si="68"/>
        <v>705258</v>
      </c>
      <c r="I471" s="38">
        <v>0</v>
      </c>
      <c r="J471" s="38">
        <v>339758</v>
      </c>
      <c r="K471" s="38">
        <f t="shared" si="65"/>
        <v>733807</v>
      </c>
      <c r="L471" s="38">
        <f t="shared" si="69"/>
        <v>269993</v>
      </c>
      <c r="M471" s="38">
        <f t="shared" si="70"/>
        <v>1003800</v>
      </c>
      <c r="N471" s="38">
        <f>VLOOKUP(C471,X$5:AB1034,4,FALSE)</f>
        <v>0</v>
      </c>
      <c r="O471" s="38">
        <f t="shared" si="63"/>
        <v>269993</v>
      </c>
      <c r="P471" s="38">
        <f t="shared" si="71"/>
        <v>1709058</v>
      </c>
      <c r="R471" s="69" t="s">
        <v>561</v>
      </c>
      <c r="S471" s="181" t="s">
        <v>2185</v>
      </c>
      <c r="T471" s="62">
        <v>990800</v>
      </c>
      <c r="U471" s="62">
        <v>254500</v>
      </c>
      <c r="V471" s="62">
        <v>363817</v>
      </c>
      <c r="X471" s="69" t="s">
        <v>588</v>
      </c>
      <c r="Y471" s="181" t="s">
        <v>2192</v>
      </c>
      <c r="Z471" s="62">
        <v>533102</v>
      </c>
      <c r="AA471" s="62">
        <v>216201</v>
      </c>
      <c r="AB471" s="62">
        <v>1797021</v>
      </c>
    </row>
    <row r="472" spans="1:28" ht="15">
      <c r="A472" s="77">
        <v>468</v>
      </c>
      <c r="B472" s="78" t="s">
        <v>548</v>
      </c>
      <c r="C472" s="77" t="s">
        <v>549</v>
      </c>
      <c r="D472" s="77" t="s">
        <v>535</v>
      </c>
      <c r="E472" s="79" t="s">
        <v>550</v>
      </c>
      <c r="F472" s="87">
        <f t="shared" si="66"/>
        <v>0</v>
      </c>
      <c r="G472" s="38">
        <f t="shared" si="67"/>
        <v>469554</v>
      </c>
      <c r="H472" s="38">
        <f t="shared" si="68"/>
        <v>469554</v>
      </c>
      <c r="I472" s="38">
        <v>78000</v>
      </c>
      <c r="J472" s="38">
        <v>391554</v>
      </c>
      <c r="K472" s="38">
        <f t="shared" si="65"/>
        <v>8806230</v>
      </c>
      <c r="L472" s="38">
        <f t="shared" si="69"/>
        <v>851264</v>
      </c>
      <c r="M472" s="38">
        <f t="shared" si="70"/>
        <v>9657494</v>
      </c>
      <c r="N472" s="38">
        <f>VLOOKUP(C472,X$5:AB1035,4,FALSE)</f>
        <v>28000</v>
      </c>
      <c r="O472" s="38">
        <f t="shared" si="63"/>
        <v>823264</v>
      </c>
      <c r="P472" s="38">
        <f t="shared" si="71"/>
        <v>10127048</v>
      </c>
      <c r="R472" s="69" t="s">
        <v>564</v>
      </c>
      <c r="S472" s="181" t="s">
        <v>2186</v>
      </c>
      <c r="T472" s="62">
        <v>2026894</v>
      </c>
      <c r="U472" s="62">
        <v>372400</v>
      </c>
      <c r="V472" s="62">
        <v>187527</v>
      </c>
      <c r="X472" s="69" t="s">
        <v>591</v>
      </c>
      <c r="Y472" s="181" t="s">
        <v>2193</v>
      </c>
      <c r="Z472" s="62">
        <v>13299400</v>
      </c>
      <c r="AA472" s="62">
        <v>355000</v>
      </c>
      <c r="AB472" s="62">
        <v>14642380</v>
      </c>
    </row>
    <row r="473" spans="1:28" ht="15">
      <c r="A473" s="77">
        <v>469</v>
      </c>
      <c r="B473" s="78" t="s">
        <v>551</v>
      </c>
      <c r="C473" s="77" t="s">
        <v>552</v>
      </c>
      <c r="D473" s="77" t="s">
        <v>535</v>
      </c>
      <c r="E473" s="79" t="s">
        <v>553</v>
      </c>
      <c r="F473" s="87">
        <f t="shared" si="66"/>
        <v>3710800</v>
      </c>
      <c r="G473" s="38">
        <f t="shared" si="67"/>
        <v>1289797</v>
      </c>
      <c r="H473" s="38">
        <f t="shared" si="68"/>
        <v>5000597</v>
      </c>
      <c r="I473" s="38">
        <v>0</v>
      </c>
      <c r="J473" s="38">
        <v>1289797</v>
      </c>
      <c r="K473" s="38">
        <f t="shared" si="65"/>
        <v>1020071</v>
      </c>
      <c r="L473" s="38">
        <f t="shared" si="69"/>
        <v>7249015</v>
      </c>
      <c r="M473" s="38">
        <f t="shared" si="70"/>
        <v>8269086</v>
      </c>
      <c r="N473" s="38">
        <f>VLOOKUP(C473,X$5:AB1036,4,FALSE)</f>
        <v>191020</v>
      </c>
      <c r="O473" s="38">
        <f t="shared" si="63"/>
        <v>7057995</v>
      </c>
      <c r="P473" s="38">
        <f t="shared" si="71"/>
        <v>13269683</v>
      </c>
      <c r="R473" s="69" t="s">
        <v>567</v>
      </c>
      <c r="S473" s="181" t="s">
        <v>2187</v>
      </c>
      <c r="T473" s="62">
        <v>150000</v>
      </c>
      <c r="U473" s="60"/>
      <c r="V473" s="62">
        <v>608904</v>
      </c>
      <c r="X473" s="69" t="s">
        <v>594</v>
      </c>
      <c r="Y473" s="181" t="s">
        <v>2194</v>
      </c>
      <c r="Z473" s="62">
        <v>1047600</v>
      </c>
      <c r="AA473" s="62">
        <v>1800000</v>
      </c>
      <c r="AB473" s="62">
        <v>1738158</v>
      </c>
    </row>
    <row r="474" spans="1:28" ht="15">
      <c r="A474" s="77">
        <v>470</v>
      </c>
      <c r="B474" s="78" t="s">
        <v>554</v>
      </c>
      <c r="C474" s="77" t="s">
        <v>555</v>
      </c>
      <c r="D474" s="77" t="s">
        <v>535</v>
      </c>
      <c r="E474" s="79" t="s">
        <v>556</v>
      </c>
      <c r="F474" s="87">
        <f t="shared" si="66"/>
        <v>125000</v>
      </c>
      <c r="G474" s="38">
        <f t="shared" si="67"/>
        <v>782382</v>
      </c>
      <c r="H474" s="38">
        <f t="shared" si="68"/>
        <v>907382</v>
      </c>
      <c r="I474" s="38">
        <v>0</v>
      </c>
      <c r="J474" s="38">
        <v>782382</v>
      </c>
      <c r="K474" s="38">
        <f t="shared" si="65"/>
        <v>632001</v>
      </c>
      <c r="L474" s="38">
        <f t="shared" si="69"/>
        <v>38395</v>
      </c>
      <c r="M474" s="38">
        <f t="shared" si="70"/>
        <v>670396</v>
      </c>
      <c r="N474" s="38">
        <f>VLOOKUP(C474,X$5:AB1037,4,FALSE)</f>
        <v>0</v>
      </c>
      <c r="O474" s="38">
        <f t="shared" si="63"/>
        <v>38395</v>
      </c>
      <c r="P474" s="38">
        <f t="shared" si="71"/>
        <v>1577778</v>
      </c>
      <c r="R474" s="69" t="s">
        <v>575</v>
      </c>
      <c r="S474" s="181" t="s">
        <v>2188</v>
      </c>
      <c r="T474" s="60"/>
      <c r="U474" s="60"/>
      <c r="V474" s="62">
        <v>523787</v>
      </c>
      <c r="X474" s="69" t="s">
        <v>597</v>
      </c>
      <c r="Y474" s="181" t="s">
        <v>2195</v>
      </c>
      <c r="Z474" s="60"/>
      <c r="AA474" s="60"/>
      <c r="AB474" s="62">
        <v>494500</v>
      </c>
    </row>
    <row r="475" spans="1:28" ht="15">
      <c r="A475" s="77">
        <v>471</v>
      </c>
      <c r="B475" s="78" t="s">
        <v>557</v>
      </c>
      <c r="C475" s="77" t="s">
        <v>558</v>
      </c>
      <c r="D475" s="77" t="s">
        <v>535</v>
      </c>
      <c r="E475" s="79" t="s">
        <v>559</v>
      </c>
      <c r="F475" s="87">
        <f t="shared" si="66"/>
        <v>1591400</v>
      </c>
      <c r="G475" s="38">
        <f t="shared" si="67"/>
        <v>5447799</v>
      </c>
      <c r="H475" s="38">
        <f t="shared" si="68"/>
        <v>7039199</v>
      </c>
      <c r="I475" s="38">
        <v>157000</v>
      </c>
      <c r="J475" s="38">
        <v>5290799</v>
      </c>
      <c r="K475" s="38">
        <f t="shared" si="65"/>
        <v>161952</v>
      </c>
      <c r="L475" s="38">
        <f t="shared" si="69"/>
        <v>1595639</v>
      </c>
      <c r="M475" s="38">
        <f t="shared" si="70"/>
        <v>1757591</v>
      </c>
      <c r="N475" s="38">
        <f>VLOOKUP(C475,X$5:AB1038,4,FALSE)</f>
        <v>6000</v>
      </c>
      <c r="O475" s="38">
        <f t="shared" si="63"/>
        <v>1589639</v>
      </c>
      <c r="P475" s="38">
        <f t="shared" si="71"/>
        <v>8796790</v>
      </c>
      <c r="R475" s="69" t="s">
        <v>578</v>
      </c>
      <c r="S475" s="181" t="s">
        <v>2189</v>
      </c>
      <c r="T475" s="62">
        <v>20050</v>
      </c>
      <c r="U475" s="62">
        <v>31262</v>
      </c>
      <c r="V475" s="62">
        <v>3138324</v>
      </c>
      <c r="X475" s="69" t="s">
        <v>600</v>
      </c>
      <c r="Y475" s="181" t="s">
        <v>2196</v>
      </c>
      <c r="Z475" s="62">
        <v>1351821</v>
      </c>
      <c r="AA475" s="62">
        <v>2815478</v>
      </c>
      <c r="AB475" s="62">
        <v>52729119</v>
      </c>
    </row>
    <row r="476" spans="1:28" ht="15">
      <c r="A476" s="77">
        <v>472</v>
      </c>
      <c r="B476" s="78" t="s">
        <v>560</v>
      </c>
      <c r="C476" s="77" t="s">
        <v>561</v>
      </c>
      <c r="D476" s="77" t="s">
        <v>535</v>
      </c>
      <c r="E476" s="79" t="s">
        <v>562</v>
      </c>
      <c r="F476" s="87">
        <f t="shared" si="66"/>
        <v>990800</v>
      </c>
      <c r="G476" s="38">
        <f t="shared" si="67"/>
        <v>618317</v>
      </c>
      <c r="H476" s="38">
        <f t="shared" si="68"/>
        <v>1609117</v>
      </c>
      <c r="I476" s="38">
        <v>254500</v>
      </c>
      <c r="J476" s="38">
        <v>363817</v>
      </c>
      <c r="K476" s="38">
        <f t="shared" si="65"/>
        <v>189700</v>
      </c>
      <c r="L476" s="38">
        <f t="shared" si="69"/>
        <v>1581198</v>
      </c>
      <c r="M476" s="38">
        <f t="shared" si="70"/>
        <v>1770898</v>
      </c>
      <c r="N476" s="38">
        <f>VLOOKUP(C476,X$5:AB1039,4,FALSE)</f>
        <v>75000</v>
      </c>
      <c r="O476" s="38">
        <f t="shared" si="63"/>
        <v>1506198</v>
      </c>
      <c r="P476" s="38">
        <f t="shared" si="71"/>
        <v>3380015</v>
      </c>
      <c r="R476" s="69" t="s">
        <v>581</v>
      </c>
      <c r="S476" s="181" t="s">
        <v>2190</v>
      </c>
      <c r="T476" s="62">
        <v>600604</v>
      </c>
      <c r="U476" s="62">
        <v>96145</v>
      </c>
      <c r="V476" s="62">
        <v>35450</v>
      </c>
      <c r="X476" s="69" t="s">
        <v>603</v>
      </c>
      <c r="Y476" s="181" t="s">
        <v>2197</v>
      </c>
      <c r="Z476" s="62">
        <v>1229641</v>
      </c>
      <c r="AA476" s="62">
        <v>375000</v>
      </c>
      <c r="AB476" s="62">
        <v>29831740</v>
      </c>
    </row>
    <row r="477" spans="1:28" ht="15">
      <c r="A477" s="77">
        <v>473</v>
      </c>
      <c r="B477" s="78" t="s">
        <v>563</v>
      </c>
      <c r="C477" s="77" t="s">
        <v>564</v>
      </c>
      <c r="D477" s="77" t="s">
        <v>535</v>
      </c>
      <c r="E477" s="79" t="s">
        <v>565</v>
      </c>
      <c r="F477" s="87">
        <f t="shared" si="66"/>
        <v>2026894</v>
      </c>
      <c r="G477" s="38">
        <f t="shared" si="67"/>
        <v>559927</v>
      </c>
      <c r="H477" s="38">
        <f t="shared" si="68"/>
        <v>2586821</v>
      </c>
      <c r="I477" s="38">
        <v>372400</v>
      </c>
      <c r="J477" s="38">
        <v>187527</v>
      </c>
      <c r="K477" s="38">
        <f t="shared" si="65"/>
        <v>1789950</v>
      </c>
      <c r="L477" s="38">
        <f t="shared" si="69"/>
        <v>4987103</v>
      </c>
      <c r="M477" s="38">
        <f t="shared" si="70"/>
        <v>6777053</v>
      </c>
      <c r="N477" s="38">
        <f>VLOOKUP(C477,X$5:AB1040,4,FALSE)</f>
        <v>126450</v>
      </c>
      <c r="O477" s="38">
        <f t="shared" si="63"/>
        <v>4860653</v>
      </c>
      <c r="P477" s="38">
        <f t="shared" si="71"/>
        <v>9363874</v>
      </c>
      <c r="R477" s="69" t="s">
        <v>584</v>
      </c>
      <c r="S477" s="181" t="s">
        <v>2191</v>
      </c>
      <c r="T477" s="62">
        <v>2854500</v>
      </c>
      <c r="U477" s="62">
        <v>6800</v>
      </c>
      <c r="V477" s="62">
        <v>1034526</v>
      </c>
      <c r="X477" s="69" t="s">
        <v>606</v>
      </c>
      <c r="Y477" s="181" t="s">
        <v>2198</v>
      </c>
      <c r="Z477" s="60"/>
      <c r="AA477" s="60"/>
      <c r="AB477" s="62">
        <v>55000</v>
      </c>
    </row>
    <row r="478" spans="1:28" ht="15">
      <c r="A478" s="77">
        <v>474</v>
      </c>
      <c r="B478" s="78" t="s">
        <v>566</v>
      </c>
      <c r="C478" s="77" t="s">
        <v>567</v>
      </c>
      <c r="D478" s="77" t="s">
        <v>535</v>
      </c>
      <c r="E478" s="79" t="s">
        <v>573</v>
      </c>
      <c r="F478" s="87">
        <f t="shared" si="66"/>
        <v>150000</v>
      </c>
      <c r="G478" s="38">
        <f t="shared" si="67"/>
        <v>608904</v>
      </c>
      <c r="H478" s="38">
        <f t="shared" si="68"/>
        <v>758904</v>
      </c>
      <c r="I478" s="38">
        <v>0</v>
      </c>
      <c r="J478" s="38">
        <v>608904</v>
      </c>
      <c r="K478" s="38">
        <f t="shared" si="65"/>
        <v>291261</v>
      </c>
      <c r="L478" s="38">
        <f t="shared" si="69"/>
        <v>216502</v>
      </c>
      <c r="M478" s="38">
        <f t="shared" si="70"/>
        <v>507763</v>
      </c>
      <c r="N478" s="38">
        <f>VLOOKUP(C478,X$5:AB1041,4,FALSE)</f>
        <v>0</v>
      </c>
      <c r="O478" s="38">
        <f t="shared" si="63"/>
        <v>216502</v>
      </c>
      <c r="P478" s="38">
        <f t="shared" si="71"/>
        <v>1266667</v>
      </c>
      <c r="R478" s="69" t="s">
        <v>588</v>
      </c>
      <c r="S478" s="181" t="s">
        <v>2192</v>
      </c>
      <c r="T478" s="62">
        <v>2067901</v>
      </c>
      <c r="U478" s="62">
        <v>396875</v>
      </c>
      <c r="V478" s="62">
        <v>4433148</v>
      </c>
      <c r="X478" s="69" t="s">
        <v>609</v>
      </c>
      <c r="Y478" s="181" t="s">
        <v>1956</v>
      </c>
      <c r="Z478" s="62">
        <v>39490990</v>
      </c>
      <c r="AA478" s="62">
        <v>422000</v>
      </c>
      <c r="AB478" s="62">
        <v>61588095</v>
      </c>
    </row>
    <row r="479" spans="1:28" ht="15">
      <c r="A479" s="77">
        <v>475</v>
      </c>
      <c r="B479" s="78" t="s">
        <v>574</v>
      </c>
      <c r="C479" s="77" t="s">
        <v>575</v>
      </c>
      <c r="D479" s="77" t="s">
        <v>535</v>
      </c>
      <c r="E479" s="79" t="s">
        <v>576</v>
      </c>
      <c r="F479" s="87">
        <f t="shared" si="66"/>
        <v>0</v>
      </c>
      <c r="G479" s="38">
        <f t="shared" si="67"/>
        <v>523787</v>
      </c>
      <c r="H479" s="38">
        <f t="shared" si="68"/>
        <v>523787</v>
      </c>
      <c r="I479" s="38">
        <v>0</v>
      </c>
      <c r="J479" s="38">
        <v>523787</v>
      </c>
      <c r="K479" s="38">
        <f t="shared" si="65"/>
        <v>17281499</v>
      </c>
      <c r="L479" s="38">
        <f t="shared" si="69"/>
        <v>1741775</v>
      </c>
      <c r="M479" s="38">
        <f t="shared" si="70"/>
        <v>19023274</v>
      </c>
      <c r="N479" s="38">
        <f>VLOOKUP(C479,X$5:AB1042,4,FALSE)</f>
        <v>8625</v>
      </c>
      <c r="O479" s="38">
        <f t="shared" si="63"/>
        <v>1733150</v>
      </c>
      <c r="P479" s="38">
        <f t="shared" si="71"/>
        <v>19547061</v>
      </c>
      <c r="R479" s="69" t="s">
        <v>591</v>
      </c>
      <c r="S479" s="181" t="s">
        <v>2193</v>
      </c>
      <c r="T479" s="62">
        <v>5705500</v>
      </c>
      <c r="U479" s="62">
        <v>5780630</v>
      </c>
      <c r="V479" s="62">
        <v>18518448</v>
      </c>
      <c r="X479" s="69" t="s">
        <v>611</v>
      </c>
      <c r="Y479" s="181" t="s">
        <v>2199</v>
      </c>
      <c r="Z479" s="60"/>
      <c r="AA479" s="62">
        <v>42800</v>
      </c>
      <c r="AB479" s="62">
        <v>572133</v>
      </c>
    </row>
    <row r="480" spans="1:28" ht="15">
      <c r="A480" s="77">
        <v>476</v>
      </c>
      <c r="B480" s="78" t="s">
        <v>577</v>
      </c>
      <c r="C480" s="77" t="s">
        <v>578</v>
      </c>
      <c r="D480" s="77" t="s">
        <v>535</v>
      </c>
      <c r="E480" s="79" t="s">
        <v>579</v>
      </c>
      <c r="F480" s="87">
        <f t="shared" si="66"/>
        <v>20050</v>
      </c>
      <c r="G480" s="38">
        <f t="shared" si="67"/>
        <v>3169586</v>
      </c>
      <c r="H480" s="38">
        <f t="shared" si="68"/>
        <v>3189636</v>
      </c>
      <c r="I480" s="38">
        <v>31262</v>
      </c>
      <c r="J480" s="38">
        <v>3138324</v>
      </c>
      <c r="K480" s="38">
        <f t="shared" si="65"/>
        <v>24793750</v>
      </c>
      <c r="L480" s="38">
        <f t="shared" si="69"/>
        <v>16238824</v>
      </c>
      <c r="M480" s="38">
        <f t="shared" si="70"/>
        <v>41032574</v>
      </c>
      <c r="N480" s="38">
        <f>VLOOKUP(C480,X$5:AB1043,4,FALSE)</f>
        <v>1</v>
      </c>
      <c r="O480" s="38">
        <f t="shared" si="63"/>
        <v>16238823</v>
      </c>
      <c r="P480" s="38">
        <f t="shared" si="71"/>
        <v>44222210</v>
      </c>
      <c r="R480" s="69" t="s">
        <v>594</v>
      </c>
      <c r="S480" s="181" t="s">
        <v>2194</v>
      </c>
      <c r="T480" s="62">
        <v>614120</v>
      </c>
      <c r="U480" s="62">
        <v>1992390</v>
      </c>
      <c r="V480" s="62">
        <v>10187125</v>
      </c>
      <c r="X480" s="69" t="s">
        <v>627</v>
      </c>
      <c r="Y480" s="181" t="s">
        <v>2200</v>
      </c>
      <c r="Z480" s="62">
        <v>4660373</v>
      </c>
      <c r="AA480" s="62">
        <v>553800</v>
      </c>
      <c r="AB480" s="62">
        <v>16900998</v>
      </c>
    </row>
    <row r="481" spans="1:28" ht="15">
      <c r="A481" s="77">
        <v>477</v>
      </c>
      <c r="B481" s="78" t="s">
        <v>580</v>
      </c>
      <c r="C481" s="77" t="s">
        <v>581</v>
      </c>
      <c r="D481" s="77" t="s">
        <v>535</v>
      </c>
      <c r="E481" s="79" t="s">
        <v>582</v>
      </c>
      <c r="F481" s="87">
        <f t="shared" si="66"/>
        <v>600604</v>
      </c>
      <c r="G481" s="38">
        <f t="shared" si="67"/>
        <v>131595</v>
      </c>
      <c r="H481" s="38">
        <f t="shared" si="68"/>
        <v>732199</v>
      </c>
      <c r="I481" s="38">
        <v>96145</v>
      </c>
      <c r="J481" s="38">
        <v>35450</v>
      </c>
      <c r="K481" s="38">
        <f t="shared" si="65"/>
        <v>602223</v>
      </c>
      <c r="L481" s="38">
        <f t="shared" si="69"/>
        <v>3618309</v>
      </c>
      <c r="M481" s="38">
        <f t="shared" si="70"/>
        <v>4220532</v>
      </c>
      <c r="N481" s="38">
        <f>VLOOKUP(C481,X$5:AB1044,4,FALSE)</f>
        <v>0</v>
      </c>
      <c r="O481" s="38">
        <f t="shared" si="63"/>
        <v>3618309</v>
      </c>
      <c r="P481" s="38">
        <f t="shared" si="71"/>
        <v>4952731</v>
      </c>
      <c r="R481" s="69" t="s">
        <v>597</v>
      </c>
      <c r="S481" s="181" t="s">
        <v>2195</v>
      </c>
      <c r="T481" s="62">
        <v>28344200</v>
      </c>
      <c r="U481" s="60"/>
      <c r="V481" s="62">
        <v>6804515</v>
      </c>
      <c r="X481" s="69" t="s">
        <v>630</v>
      </c>
      <c r="Y481" s="181" t="s">
        <v>2201</v>
      </c>
      <c r="Z481" s="60"/>
      <c r="AA481" s="60"/>
      <c r="AB481" s="62">
        <v>1628675</v>
      </c>
    </row>
    <row r="482" spans="1:28" ht="15">
      <c r="A482" s="77">
        <v>478</v>
      </c>
      <c r="B482" s="78" t="s">
        <v>583</v>
      </c>
      <c r="C482" s="77" t="s">
        <v>584</v>
      </c>
      <c r="D482" s="77" t="s">
        <v>535</v>
      </c>
      <c r="E482" s="79" t="s">
        <v>585</v>
      </c>
      <c r="F482" s="87">
        <f t="shared" si="66"/>
        <v>2854500</v>
      </c>
      <c r="G482" s="38">
        <f t="shared" si="67"/>
        <v>1041326</v>
      </c>
      <c r="H482" s="38">
        <f t="shared" si="68"/>
        <v>3895826</v>
      </c>
      <c r="I482" s="38">
        <v>6800</v>
      </c>
      <c r="J482" s="38">
        <v>1034526</v>
      </c>
      <c r="K482" s="38">
        <f t="shared" si="65"/>
        <v>24000</v>
      </c>
      <c r="L482" s="38">
        <f t="shared" si="69"/>
        <v>909336</v>
      </c>
      <c r="M482" s="38">
        <f t="shared" si="70"/>
        <v>933336</v>
      </c>
      <c r="N482" s="38">
        <f>VLOOKUP(C482,X$5:AB1045,4,FALSE)</f>
        <v>0</v>
      </c>
      <c r="O482" s="38">
        <f t="shared" si="63"/>
        <v>909336</v>
      </c>
      <c r="P482" s="38">
        <f t="shared" si="71"/>
        <v>4829162</v>
      </c>
      <c r="R482" s="69" t="s">
        <v>600</v>
      </c>
      <c r="S482" s="181" t="s">
        <v>2196</v>
      </c>
      <c r="T482" s="62">
        <v>15593455</v>
      </c>
      <c r="U482" s="62">
        <v>842475</v>
      </c>
      <c r="V482" s="62">
        <v>10074302</v>
      </c>
      <c r="X482" s="69" t="s">
        <v>633</v>
      </c>
      <c r="Y482" s="181" t="s">
        <v>2202</v>
      </c>
      <c r="Z482" s="62">
        <v>67000</v>
      </c>
      <c r="AA482" s="60"/>
      <c r="AB482" s="62">
        <v>64222</v>
      </c>
    </row>
    <row r="483" spans="1:28" ht="15">
      <c r="A483" s="77">
        <v>479</v>
      </c>
      <c r="B483" s="78" t="s">
        <v>587</v>
      </c>
      <c r="C483" s="77" t="s">
        <v>588</v>
      </c>
      <c r="D483" s="77" t="s">
        <v>586</v>
      </c>
      <c r="E483" s="79" t="s">
        <v>589</v>
      </c>
      <c r="F483" s="87">
        <f t="shared" si="66"/>
        <v>2067901</v>
      </c>
      <c r="G483" s="38">
        <f t="shared" si="67"/>
        <v>4830023</v>
      </c>
      <c r="H483" s="38">
        <f t="shared" si="68"/>
        <v>6897924</v>
      </c>
      <c r="I483" s="38">
        <v>396875</v>
      </c>
      <c r="J483" s="38">
        <v>4433148</v>
      </c>
      <c r="K483" s="38">
        <f aca="true" t="shared" si="72" ref="K483:K514">VLOOKUP(C483,X$5:AD$568,3,FALSE)</f>
        <v>533102</v>
      </c>
      <c r="L483" s="38">
        <f t="shared" si="69"/>
        <v>2013222</v>
      </c>
      <c r="M483" s="38">
        <f t="shared" si="70"/>
        <v>2546324</v>
      </c>
      <c r="N483" s="38">
        <f>VLOOKUP(C483,X$5:AB1046,4,FALSE)</f>
        <v>216201</v>
      </c>
      <c r="O483" s="38">
        <f t="shared" si="63"/>
        <v>1797021</v>
      </c>
      <c r="P483" s="38">
        <f t="shared" si="71"/>
        <v>9444248</v>
      </c>
      <c r="R483" s="69" t="s">
        <v>603</v>
      </c>
      <c r="S483" s="181" t="s">
        <v>2197</v>
      </c>
      <c r="T483" s="62">
        <v>5796075</v>
      </c>
      <c r="U483" s="62">
        <v>3185880</v>
      </c>
      <c r="V483" s="62">
        <v>15823569</v>
      </c>
      <c r="X483" s="69" t="s">
        <v>636</v>
      </c>
      <c r="Y483" s="181" t="s">
        <v>2203</v>
      </c>
      <c r="Z483" s="62">
        <v>2761900</v>
      </c>
      <c r="AA483" s="62">
        <v>267200</v>
      </c>
      <c r="AB483" s="62">
        <v>13116258</v>
      </c>
    </row>
    <row r="484" spans="1:28" ht="15">
      <c r="A484" s="77">
        <v>480</v>
      </c>
      <c r="B484" s="78" t="s">
        <v>590</v>
      </c>
      <c r="C484" s="77" t="s">
        <v>591</v>
      </c>
      <c r="D484" s="77" t="s">
        <v>586</v>
      </c>
      <c r="E484" s="79" t="s">
        <v>592</v>
      </c>
      <c r="F484" s="87">
        <f t="shared" si="66"/>
        <v>5705500</v>
      </c>
      <c r="G484" s="38">
        <f t="shared" si="67"/>
        <v>24299078</v>
      </c>
      <c r="H484" s="38">
        <f t="shared" si="68"/>
        <v>30004578</v>
      </c>
      <c r="I484" s="38">
        <v>5780630</v>
      </c>
      <c r="J484" s="38">
        <v>18518448</v>
      </c>
      <c r="K484" s="38">
        <f t="shared" si="72"/>
        <v>13299400</v>
      </c>
      <c r="L484" s="38">
        <f t="shared" si="69"/>
        <v>14997380</v>
      </c>
      <c r="M484" s="38">
        <f t="shared" si="70"/>
        <v>28296780</v>
      </c>
      <c r="N484" s="38">
        <f>VLOOKUP(C484,X$5:AB1047,4,FALSE)</f>
        <v>355000</v>
      </c>
      <c r="O484" s="38">
        <f t="shared" si="63"/>
        <v>14642380</v>
      </c>
      <c r="P484" s="38">
        <f t="shared" si="71"/>
        <v>58301358</v>
      </c>
      <c r="R484" s="69" t="s">
        <v>606</v>
      </c>
      <c r="S484" s="181" t="s">
        <v>2198</v>
      </c>
      <c r="T484" s="62">
        <v>779000</v>
      </c>
      <c r="U484" s="60"/>
      <c r="V484" s="62">
        <v>334453</v>
      </c>
      <c r="X484" s="69" t="s">
        <v>639</v>
      </c>
      <c r="Y484" s="181" t="s">
        <v>2204</v>
      </c>
      <c r="Z484" s="62">
        <v>269300</v>
      </c>
      <c r="AA484" s="60"/>
      <c r="AB484" s="62">
        <v>1498528</v>
      </c>
    </row>
    <row r="485" spans="1:28" ht="15">
      <c r="A485" s="77">
        <v>481</v>
      </c>
      <c r="B485" s="78" t="s">
        <v>593</v>
      </c>
      <c r="C485" s="77" t="s">
        <v>594</v>
      </c>
      <c r="D485" s="77" t="s">
        <v>586</v>
      </c>
      <c r="E485" s="79" t="s">
        <v>595</v>
      </c>
      <c r="F485" s="87">
        <f t="shared" si="66"/>
        <v>614120</v>
      </c>
      <c r="G485" s="38">
        <f t="shared" si="67"/>
        <v>12179515</v>
      </c>
      <c r="H485" s="38">
        <f t="shared" si="68"/>
        <v>12793635</v>
      </c>
      <c r="I485" s="38">
        <v>1992390</v>
      </c>
      <c r="J485" s="38">
        <v>10187125</v>
      </c>
      <c r="K485" s="38">
        <f t="shared" si="72"/>
        <v>1047600</v>
      </c>
      <c r="L485" s="38">
        <f t="shared" si="69"/>
        <v>3538158</v>
      </c>
      <c r="M485" s="38">
        <f t="shared" si="70"/>
        <v>4585758</v>
      </c>
      <c r="N485" s="38">
        <f>VLOOKUP(C485,X$5:AB1048,4,FALSE)</f>
        <v>1800000</v>
      </c>
      <c r="O485" s="38">
        <f t="shared" si="63"/>
        <v>1738158</v>
      </c>
      <c r="P485" s="38">
        <f t="shared" si="71"/>
        <v>17379393</v>
      </c>
      <c r="R485" s="69" t="s">
        <v>609</v>
      </c>
      <c r="S485" s="181" t="s">
        <v>1956</v>
      </c>
      <c r="T485" s="62">
        <v>4779580</v>
      </c>
      <c r="U485" s="62">
        <v>2172482</v>
      </c>
      <c r="V485" s="62">
        <v>25596181</v>
      </c>
      <c r="X485" s="69" t="s">
        <v>642</v>
      </c>
      <c r="Y485" s="181" t="s">
        <v>2205</v>
      </c>
      <c r="Z485" s="62">
        <v>24710000</v>
      </c>
      <c r="AA485" s="60"/>
      <c r="AB485" s="62">
        <v>85679</v>
      </c>
    </row>
    <row r="486" spans="1:28" ht="15">
      <c r="A486" s="77">
        <v>482</v>
      </c>
      <c r="B486" s="78" t="s">
        <v>596</v>
      </c>
      <c r="C486" s="77" t="s">
        <v>597</v>
      </c>
      <c r="D486" s="77" t="s">
        <v>586</v>
      </c>
      <c r="E486" s="79" t="s">
        <v>598</v>
      </c>
      <c r="F486" s="87">
        <f t="shared" si="66"/>
        <v>28344200</v>
      </c>
      <c r="G486" s="38">
        <f t="shared" si="67"/>
        <v>6804515</v>
      </c>
      <c r="H486" s="38">
        <f t="shared" si="68"/>
        <v>35148715</v>
      </c>
      <c r="I486" s="38">
        <v>0</v>
      </c>
      <c r="J486" s="38">
        <v>6804515</v>
      </c>
      <c r="K486" s="38">
        <f t="shared" si="72"/>
        <v>0</v>
      </c>
      <c r="L486" s="38">
        <f t="shared" si="69"/>
        <v>494500</v>
      </c>
      <c r="M486" s="38">
        <f t="shared" si="70"/>
        <v>494500</v>
      </c>
      <c r="N486" s="38">
        <f>VLOOKUP(C486,X$5:AB1049,4,FALSE)</f>
        <v>0</v>
      </c>
      <c r="O486" s="38">
        <f t="shared" si="63"/>
        <v>494500</v>
      </c>
      <c r="P486" s="38">
        <f t="shared" si="71"/>
        <v>35643215</v>
      </c>
      <c r="R486" s="69" t="s">
        <v>611</v>
      </c>
      <c r="S486" s="181" t="s">
        <v>2199</v>
      </c>
      <c r="T486" s="62">
        <v>300000</v>
      </c>
      <c r="U486" s="62">
        <v>628620</v>
      </c>
      <c r="V486" s="62">
        <v>4287667</v>
      </c>
      <c r="X486" s="69" t="s">
        <v>644</v>
      </c>
      <c r="Y486" s="181" t="s">
        <v>2206</v>
      </c>
      <c r="Z486" s="60"/>
      <c r="AA486" s="60"/>
      <c r="AB486" s="62">
        <v>49975622</v>
      </c>
    </row>
    <row r="487" spans="1:28" ht="15">
      <c r="A487" s="77">
        <v>483</v>
      </c>
      <c r="B487" s="78" t="s">
        <v>599</v>
      </c>
      <c r="C487" s="77" t="s">
        <v>600</v>
      </c>
      <c r="D487" s="77" t="s">
        <v>586</v>
      </c>
      <c r="E487" s="79" t="s">
        <v>601</v>
      </c>
      <c r="F487" s="87">
        <f t="shared" si="66"/>
        <v>15593455</v>
      </c>
      <c r="G487" s="38">
        <f t="shared" si="67"/>
        <v>10916777</v>
      </c>
      <c r="H487" s="38">
        <f t="shared" si="68"/>
        <v>26510232</v>
      </c>
      <c r="I487" s="38">
        <v>842475</v>
      </c>
      <c r="J487" s="38">
        <v>10074302</v>
      </c>
      <c r="K487" s="38">
        <f t="shared" si="72"/>
        <v>1351821</v>
      </c>
      <c r="L487" s="38">
        <f t="shared" si="69"/>
        <v>55544597</v>
      </c>
      <c r="M487" s="38">
        <f t="shared" si="70"/>
        <v>56896418</v>
      </c>
      <c r="N487" s="38">
        <f>VLOOKUP(C487,X$5:AB1050,4,FALSE)</f>
        <v>2815478</v>
      </c>
      <c r="O487" s="38">
        <f t="shared" si="63"/>
        <v>52729119</v>
      </c>
      <c r="P487" s="38">
        <f t="shared" si="71"/>
        <v>83406650</v>
      </c>
      <c r="R487" s="69" t="s">
        <v>627</v>
      </c>
      <c r="S487" s="181" t="s">
        <v>2200</v>
      </c>
      <c r="T487" s="62">
        <v>32679806</v>
      </c>
      <c r="U487" s="62">
        <v>1959667</v>
      </c>
      <c r="V487" s="62">
        <v>21949497</v>
      </c>
      <c r="X487" s="69" t="s">
        <v>647</v>
      </c>
      <c r="Y487" s="181" t="s">
        <v>2207</v>
      </c>
      <c r="Z487" s="62">
        <v>47525</v>
      </c>
      <c r="AA487" s="60"/>
      <c r="AB487" s="62">
        <v>183435</v>
      </c>
    </row>
    <row r="488" spans="1:28" ht="15">
      <c r="A488" s="77">
        <v>484</v>
      </c>
      <c r="B488" s="78" t="s">
        <v>602</v>
      </c>
      <c r="C488" s="77" t="s">
        <v>603</v>
      </c>
      <c r="D488" s="77" t="s">
        <v>586</v>
      </c>
      <c r="E488" s="79" t="s">
        <v>604</v>
      </c>
      <c r="F488" s="87">
        <f t="shared" si="66"/>
        <v>5796075</v>
      </c>
      <c r="G488" s="38">
        <f t="shared" si="67"/>
        <v>19009449</v>
      </c>
      <c r="H488" s="38">
        <f t="shared" si="68"/>
        <v>24805524</v>
      </c>
      <c r="I488" s="38">
        <v>3185880</v>
      </c>
      <c r="J488" s="38">
        <v>15823569</v>
      </c>
      <c r="K488" s="38">
        <f t="shared" si="72"/>
        <v>1229641</v>
      </c>
      <c r="L488" s="38">
        <f t="shared" si="69"/>
        <v>30206740</v>
      </c>
      <c r="M488" s="38">
        <f t="shared" si="70"/>
        <v>31436381</v>
      </c>
      <c r="N488" s="38">
        <f>VLOOKUP(C488,X$5:AB1051,4,FALSE)</f>
        <v>375000</v>
      </c>
      <c r="O488" s="38">
        <f t="shared" si="63"/>
        <v>29831740</v>
      </c>
      <c r="P488" s="38">
        <f t="shared" si="71"/>
        <v>56241905</v>
      </c>
      <c r="R488" s="69" t="s">
        <v>630</v>
      </c>
      <c r="S488" s="181" t="s">
        <v>2201</v>
      </c>
      <c r="T488" s="62">
        <v>2267900</v>
      </c>
      <c r="U488" s="62">
        <v>322300</v>
      </c>
      <c r="V488" s="62">
        <v>3623378</v>
      </c>
      <c r="X488" s="69" t="s">
        <v>650</v>
      </c>
      <c r="Y488" s="181" t="s">
        <v>2208</v>
      </c>
      <c r="Z488" s="62">
        <v>18146681</v>
      </c>
      <c r="AA488" s="60"/>
      <c r="AB488" s="62">
        <v>6054575</v>
      </c>
    </row>
    <row r="489" spans="1:28" ht="15">
      <c r="A489" s="77">
        <v>485</v>
      </c>
      <c r="B489" s="78" t="s">
        <v>605</v>
      </c>
      <c r="C489" s="77" t="s">
        <v>606</v>
      </c>
      <c r="D489" s="77" t="s">
        <v>586</v>
      </c>
      <c r="E489" s="79" t="s">
        <v>607</v>
      </c>
      <c r="F489" s="87">
        <f t="shared" si="66"/>
        <v>779000</v>
      </c>
      <c r="G489" s="38">
        <f t="shared" si="67"/>
        <v>334453</v>
      </c>
      <c r="H489" s="38">
        <f t="shared" si="68"/>
        <v>1113453</v>
      </c>
      <c r="I489" s="38">
        <v>0</v>
      </c>
      <c r="J489" s="38">
        <v>334453</v>
      </c>
      <c r="K489" s="38">
        <f t="shared" si="72"/>
        <v>0</v>
      </c>
      <c r="L489" s="38">
        <f t="shared" si="69"/>
        <v>55000</v>
      </c>
      <c r="M489" s="38">
        <f t="shared" si="70"/>
        <v>55000</v>
      </c>
      <c r="N489" s="38">
        <f>VLOOKUP(C489,X$5:AB1052,4,FALSE)</f>
        <v>0</v>
      </c>
      <c r="O489" s="38">
        <f t="shared" si="63"/>
        <v>55000</v>
      </c>
      <c r="P489" s="38">
        <f t="shared" si="71"/>
        <v>1168453</v>
      </c>
      <c r="R489" s="69" t="s">
        <v>633</v>
      </c>
      <c r="S489" s="181" t="s">
        <v>2202</v>
      </c>
      <c r="T489" s="62">
        <v>1500</v>
      </c>
      <c r="U489" s="62">
        <v>176200</v>
      </c>
      <c r="V489" s="62">
        <v>266658</v>
      </c>
      <c r="X489" s="69" t="s">
        <v>653</v>
      </c>
      <c r="Y489" s="181" t="s">
        <v>2209</v>
      </c>
      <c r="Z489" s="62">
        <v>425375</v>
      </c>
      <c r="AA489" s="60"/>
      <c r="AB489" s="62">
        <v>87274</v>
      </c>
    </row>
    <row r="490" spans="1:28" ht="15">
      <c r="A490" s="77">
        <v>486</v>
      </c>
      <c r="B490" s="78" t="s">
        <v>608</v>
      </c>
      <c r="C490" s="77" t="s">
        <v>609</v>
      </c>
      <c r="D490" s="77" t="s">
        <v>586</v>
      </c>
      <c r="E490" s="79" t="s">
        <v>1552</v>
      </c>
      <c r="F490" s="87">
        <f t="shared" si="66"/>
        <v>4779580</v>
      </c>
      <c r="G490" s="38">
        <f t="shared" si="67"/>
        <v>27768663</v>
      </c>
      <c r="H490" s="38">
        <f t="shared" si="68"/>
        <v>32548243</v>
      </c>
      <c r="I490" s="38">
        <v>2172482</v>
      </c>
      <c r="J490" s="38">
        <v>25596181</v>
      </c>
      <c r="K490" s="38">
        <f t="shared" si="72"/>
        <v>39490990</v>
      </c>
      <c r="L490" s="38">
        <f t="shared" si="69"/>
        <v>62010095</v>
      </c>
      <c r="M490" s="38">
        <f t="shared" si="70"/>
        <v>101501085</v>
      </c>
      <c r="N490" s="38">
        <f>VLOOKUP(C490,X$5:AB1053,4,FALSE)</f>
        <v>422000</v>
      </c>
      <c r="O490" s="38">
        <f aca="true" t="shared" si="73" ref="O490:O553">VLOOKUP(C490,X$5:AB$568,5,FALSE)</f>
        <v>61588095</v>
      </c>
      <c r="P490" s="38">
        <f t="shared" si="71"/>
        <v>134049328</v>
      </c>
      <c r="R490" s="69" t="s">
        <v>636</v>
      </c>
      <c r="S490" s="181" t="s">
        <v>2203</v>
      </c>
      <c r="T490" s="62">
        <v>33812694</v>
      </c>
      <c r="U490" s="62">
        <v>2551842</v>
      </c>
      <c r="V490" s="62">
        <v>12103696</v>
      </c>
      <c r="X490" s="69" t="s">
        <v>655</v>
      </c>
      <c r="Y490" s="181" t="s">
        <v>2210</v>
      </c>
      <c r="Z490" s="62">
        <v>1313439</v>
      </c>
      <c r="AA490" s="60"/>
      <c r="AB490" s="62">
        <v>4656654</v>
      </c>
    </row>
    <row r="491" spans="1:28" ht="15">
      <c r="A491" s="77">
        <v>487</v>
      </c>
      <c r="B491" s="78" t="s">
        <v>610</v>
      </c>
      <c r="C491" s="77" t="s">
        <v>611</v>
      </c>
      <c r="D491" s="77" t="s">
        <v>586</v>
      </c>
      <c r="E491" s="79" t="s">
        <v>625</v>
      </c>
      <c r="F491" s="87">
        <f t="shared" si="66"/>
        <v>300000</v>
      </c>
      <c r="G491" s="38">
        <f t="shared" si="67"/>
        <v>4916287</v>
      </c>
      <c r="H491" s="38">
        <f t="shared" si="68"/>
        <v>5216287</v>
      </c>
      <c r="I491" s="38">
        <v>628620</v>
      </c>
      <c r="J491" s="38">
        <v>4287667</v>
      </c>
      <c r="K491" s="38">
        <f t="shared" si="72"/>
        <v>0</v>
      </c>
      <c r="L491" s="38">
        <f t="shared" si="69"/>
        <v>614933</v>
      </c>
      <c r="M491" s="38">
        <f t="shared" si="70"/>
        <v>614933</v>
      </c>
      <c r="N491" s="38">
        <f>VLOOKUP(C491,X$5:AB1054,4,FALSE)</f>
        <v>42800</v>
      </c>
      <c r="O491" s="38">
        <f t="shared" si="73"/>
        <v>572133</v>
      </c>
      <c r="P491" s="38">
        <f t="shared" si="71"/>
        <v>5831220</v>
      </c>
      <c r="R491" s="69" t="s">
        <v>639</v>
      </c>
      <c r="S491" s="181" t="s">
        <v>2204</v>
      </c>
      <c r="T491" s="62">
        <v>225000</v>
      </c>
      <c r="U491" s="62">
        <v>160333</v>
      </c>
      <c r="V491" s="62">
        <v>4897995</v>
      </c>
      <c r="X491" s="69" t="s">
        <v>658</v>
      </c>
      <c r="Y491" s="181" t="s">
        <v>2211</v>
      </c>
      <c r="Z491" s="62">
        <v>648800</v>
      </c>
      <c r="AA491" s="62">
        <v>1031434</v>
      </c>
      <c r="AB491" s="62">
        <v>4394401</v>
      </c>
    </row>
    <row r="492" spans="1:28" ht="15">
      <c r="A492" s="77">
        <v>488</v>
      </c>
      <c r="B492" s="78" t="s">
        <v>626</v>
      </c>
      <c r="C492" s="77" t="s">
        <v>627</v>
      </c>
      <c r="D492" s="77" t="s">
        <v>586</v>
      </c>
      <c r="E492" s="79" t="s">
        <v>628</v>
      </c>
      <c r="F492" s="87">
        <f t="shared" si="66"/>
        <v>32679806</v>
      </c>
      <c r="G492" s="38">
        <f t="shared" si="67"/>
        <v>23909164</v>
      </c>
      <c r="H492" s="38">
        <f t="shared" si="68"/>
        <v>56588970</v>
      </c>
      <c r="I492" s="38">
        <v>1959667</v>
      </c>
      <c r="J492" s="38">
        <v>21949497</v>
      </c>
      <c r="K492" s="38">
        <f t="shared" si="72"/>
        <v>4660373</v>
      </c>
      <c r="L492" s="38">
        <f t="shared" si="69"/>
        <v>17454798</v>
      </c>
      <c r="M492" s="38">
        <f t="shared" si="70"/>
        <v>22115171</v>
      </c>
      <c r="N492" s="38">
        <f>VLOOKUP(C492,X$5:AB1055,4,FALSE)</f>
        <v>553800</v>
      </c>
      <c r="O492" s="38">
        <f t="shared" si="73"/>
        <v>16900998</v>
      </c>
      <c r="P492" s="38">
        <f t="shared" si="71"/>
        <v>78704141</v>
      </c>
      <c r="R492" s="69" t="s">
        <v>642</v>
      </c>
      <c r="S492" s="181" t="s">
        <v>2205</v>
      </c>
      <c r="T492" s="62">
        <v>943345</v>
      </c>
      <c r="U492" s="62">
        <v>29400</v>
      </c>
      <c r="V492" s="62">
        <v>2889241</v>
      </c>
      <c r="X492" s="69" t="s">
        <v>662</v>
      </c>
      <c r="Y492" s="181" t="s">
        <v>2212</v>
      </c>
      <c r="Z492" s="60"/>
      <c r="AA492" s="60"/>
      <c r="AB492" s="62">
        <v>136625</v>
      </c>
    </row>
    <row r="493" spans="1:28" ht="15">
      <c r="A493" s="77">
        <v>489</v>
      </c>
      <c r="B493" s="78" t="s">
        <v>629</v>
      </c>
      <c r="C493" s="77" t="s">
        <v>630</v>
      </c>
      <c r="D493" s="77" t="s">
        <v>586</v>
      </c>
      <c r="E493" s="79" t="s">
        <v>631</v>
      </c>
      <c r="F493" s="87">
        <f t="shared" si="66"/>
        <v>2267900</v>
      </c>
      <c r="G493" s="38">
        <f t="shared" si="67"/>
        <v>3945678</v>
      </c>
      <c r="H493" s="38">
        <f t="shared" si="68"/>
        <v>6213578</v>
      </c>
      <c r="I493" s="38">
        <v>322300</v>
      </c>
      <c r="J493" s="38">
        <v>3623378</v>
      </c>
      <c r="K493" s="38">
        <f t="shared" si="72"/>
        <v>0</v>
      </c>
      <c r="L493" s="38">
        <f t="shared" si="69"/>
        <v>1628675</v>
      </c>
      <c r="M493" s="38">
        <f t="shared" si="70"/>
        <v>1628675</v>
      </c>
      <c r="N493" s="38">
        <f>VLOOKUP(C493,X$5:AB1056,4,FALSE)</f>
        <v>0</v>
      </c>
      <c r="O493" s="38">
        <f t="shared" si="73"/>
        <v>1628675</v>
      </c>
      <c r="P493" s="38">
        <f t="shared" si="71"/>
        <v>7842253</v>
      </c>
      <c r="R493" s="69" t="s">
        <v>644</v>
      </c>
      <c r="S493" s="181" t="s">
        <v>2206</v>
      </c>
      <c r="T493" s="62">
        <v>710958</v>
      </c>
      <c r="U493" s="62">
        <v>231480</v>
      </c>
      <c r="V493" s="62">
        <v>6034157</v>
      </c>
      <c r="X493" s="69" t="s">
        <v>665</v>
      </c>
      <c r="Y493" s="181" t="s">
        <v>2213</v>
      </c>
      <c r="Z493" s="62">
        <v>164780</v>
      </c>
      <c r="AA493" s="62">
        <v>310785</v>
      </c>
      <c r="AB493" s="62">
        <v>750026</v>
      </c>
    </row>
    <row r="494" spans="1:28" ht="15">
      <c r="A494" s="77">
        <v>490</v>
      </c>
      <c r="B494" s="78" t="s">
        <v>632</v>
      </c>
      <c r="C494" s="77" t="s">
        <v>633</v>
      </c>
      <c r="D494" s="77" t="s">
        <v>586</v>
      </c>
      <c r="E494" s="79" t="s">
        <v>634</v>
      </c>
      <c r="F494" s="87">
        <f t="shared" si="66"/>
        <v>1500</v>
      </c>
      <c r="G494" s="38">
        <f t="shared" si="67"/>
        <v>442858</v>
      </c>
      <c r="H494" s="38">
        <f t="shared" si="68"/>
        <v>444358</v>
      </c>
      <c r="I494" s="38">
        <v>176200</v>
      </c>
      <c r="J494" s="38">
        <v>266658</v>
      </c>
      <c r="K494" s="38">
        <f t="shared" si="72"/>
        <v>67000</v>
      </c>
      <c r="L494" s="38">
        <f t="shared" si="69"/>
        <v>64222</v>
      </c>
      <c r="M494" s="38">
        <f t="shared" si="70"/>
        <v>131222</v>
      </c>
      <c r="N494" s="38">
        <f>VLOOKUP(C494,X$5:AB1057,4,FALSE)</f>
        <v>0</v>
      </c>
      <c r="O494" s="38">
        <f t="shared" si="73"/>
        <v>64222</v>
      </c>
      <c r="P494" s="38">
        <f t="shared" si="71"/>
        <v>575580</v>
      </c>
      <c r="R494" s="69" t="s">
        <v>647</v>
      </c>
      <c r="S494" s="181" t="s">
        <v>2207</v>
      </c>
      <c r="T494" s="62">
        <v>731620</v>
      </c>
      <c r="U494" s="62">
        <v>42444</v>
      </c>
      <c r="V494" s="62">
        <v>356401</v>
      </c>
      <c r="X494" s="69" t="s">
        <v>668</v>
      </c>
      <c r="Y494" s="181" t="s">
        <v>2214</v>
      </c>
      <c r="Z494" s="62">
        <v>88500</v>
      </c>
      <c r="AA494" s="60"/>
      <c r="AB494" s="62">
        <v>2773901</v>
      </c>
    </row>
    <row r="495" spans="1:28" ht="15">
      <c r="A495" s="77">
        <v>491</v>
      </c>
      <c r="B495" s="78" t="s">
        <v>635</v>
      </c>
      <c r="C495" s="77" t="s">
        <v>636</v>
      </c>
      <c r="D495" s="77" t="s">
        <v>586</v>
      </c>
      <c r="E495" s="79" t="s">
        <v>637</v>
      </c>
      <c r="F495" s="87">
        <f t="shared" si="66"/>
        <v>33812694</v>
      </c>
      <c r="G495" s="38">
        <f t="shared" si="67"/>
        <v>14655538</v>
      </c>
      <c r="H495" s="38">
        <f t="shared" si="68"/>
        <v>48468232</v>
      </c>
      <c r="I495" s="38">
        <v>2551842</v>
      </c>
      <c r="J495" s="38">
        <v>12103696</v>
      </c>
      <c r="K495" s="38">
        <f t="shared" si="72"/>
        <v>2761900</v>
      </c>
      <c r="L495" s="38">
        <f t="shared" si="69"/>
        <v>13383458</v>
      </c>
      <c r="M495" s="38">
        <f t="shared" si="70"/>
        <v>16145358</v>
      </c>
      <c r="N495" s="38">
        <f>VLOOKUP(C495,X$5:AB1058,4,FALSE)</f>
        <v>267200</v>
      </c>
      <c r="O495" s="38">
        <f t="shared" si="73"/>
        <v>13116258</v>
      </c>
      <c r="P495" s="38">
        <f t="shared" si="71"/>
        <v>64613590</v>
      </c>
      <c r="R495" s="69" t="s">
        <v>650</v>
      </c>
      <c r="S495" s="181" t="s">
        <v>2208</v>
      </c>
      <c r="T495" s="62">
        <v>13042000</v>
      </c>
      <c r="U495" s="62">
        <v>540124</v>
      </c>
      <c r="V495" s="62">
        <v>10873959</v>
      </c>
      <c r="X495" s="69" t="s">
        <v>671</v>
      </c>
      <c r="Y495" s="181" t="s">
        <v>2215</v>
      </c>
      <c r="Z495" s="62">
        <v>254784</v>
      </c>
      <c r="AA495" s="60"/>
      <c r="AB495" s="62">
        <v>14500</v>
      </c>
    </row>
    <row r="496" spans="1:28" ht="15">
      <c r="A496" s="77">
        <v>492</v>
      </c>
      <c r="B496" s="78" t="s">
        <v>638</v>
      </c>
      <c r="C496" s="77" t="s">
        <v>639</v>
      </c>
      <c r="D496" s="77" t="s">
        <v>586</v>
      </c>
      <c r="E496" s="79" t="s">
        <v>640</v>
      </c>
      <c r="F496" s="87">
        <f t="shared" si="66"/>
        <v>225000</v>
      </c>
      <c r="G496" s="38">
        <f t="shared" si="67"/>
        <v>5058328</v>
      </c>
      <c r="H496" s="38">
        <f t="shared" si="68"/>
        <v>5283328</v>
      </c>
      <c r="I496" s="38">
        <v>160333</v>
      </c>
      <c r="J496" s="38">
        <v>4897995</v>
      </c>
      <c r="K496" s="38">
        <f t="shared" si="72"/>
        <v>269300</v>
      </c>
      <c r="L496" s="38">
        <f t="shared" si="69"/>
        <v>1498528</v>
      </c>
      <c r="M496" s="38">
        <f t="shared" si="70"/>
        <v>1767828</v>
      </c>
      <c r="N496" s="38">
        <f>VLOOKUP(C496,X$5:AB1059,4,FALSE)</f>
        <v>0</v>
      </c>
      <c r="O496" s="38">
        <f t="shared" si="73"/>
        <v>1498528</v>
      </c>
      <c r="P496" s="38">
        <f t="shared" si="71"/>
        <v>7051156</v>
      </c>
      <c r="R496" s="69" t="s">
        <v>653</v>
      </c>
      <c r="S496" s="181" t="s">
        <v>2209</v>
      </c>
      <c r="T496" s="62">
        <v>127000</v>
      </c>
      <c r="U496" s="62">
        <v>224340</v>
      </c>
      <c r="V496" s="62">
        <v>1183648</v>
      </c>
      <c r="X496" s="69" t="s">
        <v>674</v>
      </c>
      <c r="Y496" s="181" t="s">
        <v>2216</v>
      </c>
      <c r="Z496" s="62">
        <v>1401200</v>
      </c>
      <c r="AA496" s="60"/>
      <c r="AB496" s="62">
        <v>1506371</v>
      </c>
    </row>
    <row r="497" spans="1:28" ht="15">
      <c r="A497" s="77">
        <v>493</v>
      </c>
      <c r="B497" s="78" t="s">
        <v>641</v>
      </c>
      <c r="C497" s="77" t="s">
        <v>642</v>
      </c>
      <c r="D497" s="77" t="s">
        <v>586</v>
      </c>
      <c r="E497" s="79" t="s">
        <v>1733</v>
      </c>
      <c r="F497" s="87">
        <f t="shared" si="66"/>
        <v>943345</v>
      </c>
      <c r="G497" s="38">
        <f t="shared" si="67"/>
        <v>2918641</v>
      </c>
      <c r="H497" s="38">
        <f t="shared" si="68"/>
        <v>3861986</v>
      </c>
      <c r="I497" s="38">
        <v>29400</v>
      </c>
      <c r="J497" s="38">
        <v>2889241</v>
      </c>
      <c r="K497" s="38">
        <f t="shared" si="72"/>
        <v>24710000</v>
      </c>
      <c r="L497" s="38">
        <f t="shared" si="69"/>
        <v>85679</v>
      </c>
      <c r="M497" s="38">
        <f t="shared" si="70"/>
        <v>24795679</v>
      </c>
      <c r="N497" s="38">
        <f>VLOOKUP(C497,X$5:AB1060,4,FALSE)</f>
        <v>0</v>
      </c>
      <c r="O497" s="38">
        <f t="shared" si="73"/>
        <v>85679</v>
      </c>
      <c r="P497" s="38">
        <f t="shared" si="71"/>
        <v>28657665</v>
      </c>
      <c r="R497" s="69" t="s">
        <v>655</v>
      </c>
      <c r="S497" s="181" t="s">
        <v>2210</v>
      </c>
      <c r="T497" s="62">
        <v>27559442</v>
      </c>
      <c r="U497" s="62">
        <v>2690651</v>
      </c>
      <c r="V497" s="62">
        <v>17668881</v>
      </c>
      <c r="X497" s="69" t="s">
        <v>677</v>
      </c>
      <c r="Y497" s="181" t="s">
        <v>2217</v>
      </c>
      <c r="Z497" s="62">
        <v>39650</v>
      </c>
      <c r="AA497" s="60"/>
      <c r="AB497" s="62">
        <v>5076637</v>
      </c>
    </row>
    <row r="498" spans="1:28" ht="15">
      <c r="A498" s="77">
        <v>494</v>
      </c>
      <c r="B498" s="78" t="s">
        <v>643</v>
      </c>
      <c r="C498" s="77" t="s">
        <v>644</v>
      </c>
      <c r="D498" s="77" t="s">
        <v>586</v>
      </c>
      <c r="E498" s="79" t="s">
        <v>645</v>
      </c>
      <c r="F498" s="87">
        <f t="shared" si="66"/>
        <v>710958</v>
      </c>
      <c r="G498" s="38">
        <f t="shared" si="67"/>
        <v>6265637</v>
      </c>
      <c r="H498" s="38">
        <f t="shared" si="68"/>
        <v>6976595</v>
      </c>
      <c r="I498" s="38">
        <v>231480</v>
      </c>
      <c r="J498" s="38">
        <v>6034157</v>
      </c>
      <c r="K498" s="38">
        <f t="shared" si="72"/>
        <v>0</v>
      </c>
      <c r="L498" s="38">
        <f t="shared" si="69"/>
        <v>49975622</v>
      </c>
      <c r="M498" s="38">
        <f t="shared" si="70"/>
        <v>49975622</v>
      </c>
      <c r="N498" s="38">
        <f>VLOOKUP(C498,X$5:AB1061,4,FALSE)</f>
        <v>0</v>
      </c>
      <c r="O498" s="38">
        <f t="shared" si="73"/>
        <v>49975622</v>
      </c>
      <c r="P498" s="38">
        <f t="shared" si="71"/>
        <v>56952217</v>
      </c>
      <c r="R498" s="69" t="s">
        <v>658</v>
      </c>
      <c r="S498" s="181" t="s">
        <v>2211</v>
      </c>
      <c r="T498" s="62">
        <v>2201500</v>
      </c>
      <c r="U498" s="62">
        <v>4400521</v>
      </c>
      <c r="V498" s="62">
        <v>3114148</v>
      </c>
      <c r="X498" s="69" t="s">
        <v>680</v>
      </c>
      <c r="Y498" s="181" t="s">
        <v>2218</v>
      </c>
      <c r="Z498" s="62">
        <v>216400</v>
      </c>
      <c r="AA498" s="62">
        <v>38400</v>
      </c>
      <c r="AB498" s="62">
        <v>121935</v>
      </c>
    </row>
    <row r="499" spans="1:28" ht="15">
      <c r="A499" s="77">
        <v>495</v>
      </c>
      <c r="B499" s="78" t="s">
        <v>646</v>
      </c>
      <c r="C499" s="77" t="s">
        <v>647</v>
      </c>
      <c r="D499" s="77" t="s">
        <v>586</v>
      </c>
      <c r="E499" s="79" t="s">
        <v>648</v>
      </c>
      <c r="F499" s="87">
        <f t="shared" si="66"/>
        <v>731620</v>
      </c>
      <c r="G499" s="38">
        <f t="shared" si="67"/>
        <v>398845</v>
      </c>
      <c r="H499" s="38">
        <f t="shared" si="68"/>
        <v>1130465</v>
      </c>
      <c r="I499" s="38">
        <v>42444</v>
      </c>
      <c r="J499" s="38">
        <v>356401</v>
      </c>
      <c r="K499" s="38">
        <f t="shared" si="72"/>
        <v>47525</v>
      </c>
      <c r="L499" s="38">
        <f t="shared" si="69"/>
        <v>183435</v>
      </c>
      <c r="M499" s="38">
        <f t="shared" si="70"/>
        <v>230960</v>
      </c>
      <c r="N499" s="38">
        <f>VLOOKUP(C499,X$5:AB1062,4,FALSE)</f>
        <v>0</v>
      </c>
      <c r="O499" s="38">
        <f t="shared" si="73"/>
        <v>183435</v>
      </c>
      <c r="P499" s="38">
        <f t="shared" si="71"/>
        <v>1361425</v>
      </c>
      <c r="R499" s="69" t="s">
        <v>662</v>
      </c>
      <c r="S499" s="181" t="s">
        <v>2212</v>
      </c>
      <c r="T499" s="60"/>
      <c r="U499" s="60"/>
      <c r="V499" s="62">
        <v>177698</v>
      </c>
      <c r="X499" s="69" t="s">
        <v>683</v>
      </c>
      <c r="Y499" s="181" t="s">
        <v>2219</v>
      </c>
      <c r="Z499" s="62">
        <v>248200</v>
      </c>
      <c r="AA499" s="62">
        <v>22600</v>
      </c>
      <c r="AB499" s="62">
        <v>1279921</v>
      </c>
    </row>
    <row r="500" spans="1:28" ht="15">
      <c r="A500" s="77">
        <v>496</v>
      </c>
      <c r="B500" s="78" t="s">
        <v>649</v>
      </c>
      <c r="C500" s="77" t="s">
        <v>650</v>
      </c>
      <c r="D500" s="77" t="s">
        <v>586</v>
      </c>
      <c r="E500" s="79" t="s">
        <v>651</v>
      </c>
      <c r="F500" s="87">
        <f t="shared" si="66"/>
        <v>13042000</v>
      </c>
      <c r="G500" s="38">
        <f t="shared" si="67"/>
        <v>11414083</v>
      </c>
      <c r="H500" s="38">
        <f t="shared" si="68"/>
        <v>24456083</v>
      </c>
      <c r="I500" s="38">
        <v>540124</v>
      </c>
      <c r="J500" s="38">
        <v>10873959</v>
      </c>
      <c r="K500" s="38">
        <f t="shared" si="72"/>
        <v>18146681</v>
      </c>
      <c r="L500" s="38">
        <f t="shared" si="69"/>
        <v>6054575</v>
      </c>
      <c r="M500" s="38">
        <f t="shared" si="70"/>
        <v>24201256</v>
      </c>
      <c r="N500" s="38">
        <f>VLOOKUP(C500,X$5:AB1063,4,FALSE)</f>
        <v>0</v>
      </c>
      <c r="O500" s="38">
        <f t="shared" si="73"/>
        <v>6054575</v>
      </c>
      <c r="P500" s="38">
        <f t="shared" si="71"/>
        <v>48657339</v>
      </c>
      <c r="R500" s="69" t="s">
        <v>665</v>
      </c>
      <c r="S500" s="181" t="s">
        <v>2213</v>
      </c>
      <c r="T500" s="62">
        <v>612400</v>
      </c>
      <c r="U500" s="62">
        <v>794602</v>
      </c>
      <c r="V500" s="62">
        <v>1833137</v>
      </c>
      <c r="X500" s="69" t="s">
        <v>686</v>
      </c>
      <c r="Y500" s="181" t="s">
        <v>2220</v>
      </c>
      <c r="Z500" s="62">
        <v>25659</v>
      </c>
      <c r="AA500" s="60"/>
      <c r="AB500" s="62">
        <v>521581</v>
      </c>
    </row>
    <row r="501" spans="1:28" ht="15">
      <c r="A501" s="77">
        <v>497</v>
      </c>
      <c r="B501" s="78" t="s">
        <v>652</v>
      </c>
      <c r="C501" s="77" t="s">
        <v>653</v>
      </c>
      <c r="D501" s="77" t="s">
        <v>586</v>
      </c>
      <c r="E501" s="79" t="s">
        <v>571</v>
      </c>
      <c r="F501" s="87">
        <f t="shared" si="66"/>
        <v>127000</v>
      </c>
      <c r="G501" s="38">
        <f t="shared" si="67"/>
        <v>1407988</v>
      </c>
      <c r="H501" s="38">
        <f t="shared" si="68"/>
        <v>1534988</v>
      </c>
      <c r="I501" s="38">
        <v>224340</v>
      </c>
      <c r="J501" s="38">
        <v>1183648</v>
      </c>
      <c r="K501" s="38">
        <f t="shared" si="72"/>
        <v>425375</v>
      </c>
      <c r="L501" s="38">
        <f t="shared" si="69"/>
        <v>87274</v>
      </c>
      <c r="M501" s="38">
        <f t="shared" si="70"/>
        <v>512649</v>
      </c>
      <c r="N501" s="38">
        <f>VLOOKUP(C501,X$5:AB1064,4,FALSE)</f>
        <v>0</v>
      </c>
      <c r="O501" s="38">
        <f t="shared" si="73"/>
        <v>87274</v>
      </c>
      <c r="P501" s="38">
        <f t="shared" si="71"/>
        <v>2047637</v>
      </c>
      <c r="R501" s="69" t="s">
        <v>668</v>
      </c>
      <c r="S501" s="181" t="s">
        <v>2214</v>
      </c>
      <c r="T501" s="60"/>
      <c r="U501" s="62">
        <v>6751</v>
      </c>
      <c r="V501" s="62">
        <v>221559</v>
      </c>
      <c r="X501" s="69" t="s">
        <v>689</v>
      </c>
      <c r="Y501" s="181" t="s">
        <v>2221</v>
      </c>
      <c r="Z501" s="62">
        <v>987486</v>
      </c>
      <c r="AA501" s="60"/>
      <c r="AB501" s="62">
        <v>329461</v>
      </c>
    </row>
    <row r="502" spans="1:28" ht="15">
      <c r="A502" s="77">
        <v>498</v>
      </c>
      <c r="B502" s="78" t="s">
        <v>654</v>
      </c>
      <c r="C502" s="77" t="s">
        <v>655</v>
      </c>
      <c r="D502" s="77" t="s">
        <v>586</v>
      </c>
      <c r="E502" s="79" t="s">
        <v>656</v>
      </c>
      <c r="F502" s="87">
        <f t="shared" si="66"/>
        <v>27559442</v>
      </c>
      <c r="G502" s="38">
        <f t="shared" si="67"/>
        <v>20359532</v>
      </c>
      <c r="H502" s="38">
        <f t="shared" si="68"/>
        <v>47918974</v>
      </c>
      <c r="I502" s="38">
        <v>2690651</v>
      </c>
      <c r="J502" s="38">
        <v>17668881</v>
      </c>
      <c r="K502" s="38">
        <f t="shared" si="72"/>
        <v>1313439</v>
      </c>
      <c r="L502" s="38">
        <f t="shared" si="69"/>
        <v>4656654</v>
      </c>
      <c r="M502" s="38">
        <f t="shared" si="70"/>
        <v>5970093</v>
      </c>
      <c r="N502" s="38">
        <f>VLOOKUP(C502,X$5:AB1065,4,FALSE)</f>
        <v>0</v>
      </c>
      <c r="O502" s="38">
        <f t="shared" si="73"/>
        <v>4656654</v>
      </c>
      <c r="P502" s="38">
        <f t="shared" si="71"/>
        <v>53889067</v>
      </c>
      <c r="R502" s="69" t="s">
        <v>671</v>
      </c>
      <c r="S502" s="181" t="s">
        <v>2215</v>
      </c>
      <c r="T502" s="62">
        <v>1139425</v>
      </c>
      <c r="U502" s="62">
        <v>724450</v>
      </c>
      <c r="V502" s="62">
        <v>5936022</v>
      </c>
      <c r="X502" s="69" t="s">
        <v>692</v>
      </c>
      <c r="Y502" s="181" t="s">
        <v>2222</v>
      </c>
      <c r="Z502" s="62">
        <v>361132</v>
      </c>
      <c r="AA502" s="60"/>
      <c r="AB502" s="62">
        <v>1069864</v>
      </c>
    </row>
    <row r="503" spans="1:28" ht="15">
      <c r="A503" s="77">
        <v>499</v>
      </c>
      <c r="B503" s="78" t="s">
        <v>657</v>
      </c>
      <c r="C503" s="77" t="s">
        <v>658</v>
      </c>
      <c r="D503" s="77" t="s">
        <v>586</v>
      </c>
      <c r="E503" s="79" t="s">
        <v>659</v>
      </c>
      <c r="F503" s="87">
        <f t="shared" si="66"/>
        <v>2201500</v>
      </c>
      <c r="G503" s="38">
        <f t="shared" si="67"/>
        <v>7514669</v>
      </c>
      <c r="H503" s="38">
        <f t="shared" si="68"/>
        <v>9716169</v>
      </c>
      <c r="I503" s="38">
        <v>4400521</v>
      </c>
      <c r="J503" s="38">
        <v>3114148</v>
      </c>
      <c r="K503" s="38">
        <f t="shared" si="72"/>
        <v>648800</v>
      </c>
      <c r="L503" s="38">
        <f t="shared" si="69"/>
        <v>5425835</v>
      </c>
      <c r="M503" s="38">
        <f t="shared" si="70"/>
        <v>6074635</v>
      </c>
      <c r="N503" s="38">
        <f>VLOOKUP(C503,X$5:AB1066,4,FALSE)</f>
        <v>1031434</v>
      </c>
      <c r="O503" s="38">
        <f t="shared" si="73"/>
        <v>4394401</v>
      </c>
      <c r="P503" s="38">
        <f t="shared" si="71"/>
        <v>15790804</v>
      </c>
      <c r="R503" s="69" t="s">
        <v>674</v>
      </c>
      <c r="S503" s="181" t="s">
        <v>2216</v>
      </c>
      <c r="T503" s="62">
        <v>1688200</v>
      </c>
      <c r="U503" s="62">
        <v>1998952</v>
      </c>
      <c r="V503" s="62">
        <v>1878928</v>
      </c>
      <c r="X503" s="69" t="s">
        <v>695</v>
      </c>
      <c r="Y503" s="181" t="s">
        <v>2223</v>
      </c>
      <c r="Z503" s="62">
        <v>1367900</v>
      </c>
      <c r="AA503" s="60"/>
      <c r="AB503" s="62">
        <v>2542377</v>
      </c>
    </row>
    <row r="504" spans="1:28" ht="15">
      <c r="A504" s="77">
        <v>500</v>
      </c>
      <c r="B504" s="78" t="s">
        <v>661</v>
      </c>
      <c r="C504" s="77" t="s">
        <v>662</v>
      </c>
      <c r="D504" s="77" t="s">
        <v>660</v>
      </c>
      <c r="E504" s="79" t="s">
        <v>663</v>
      </c>
      <c r="F504" s="87">
        <f t="shared" si="66"/>
        <v>0</v>
      </c>
      <c r="G504" s="38">
        <f t="shared" si="67"/>
        <v>177698</v>
      </c>
      <c r="H504" s="38">
        <f t="shared" si="68"/>
        <v>177698</v>
      </c>
      <c r="I504" s="38">
        <v>0</v>
      </c>
      <c r="J504" s="38">
        <v>177698</v>
      </c>
      <c r="K504" s="38">
        <f t="shared" si="72"/>
        <v>0</v>
      </c>
      <c r="L504" s="38">
        <f t="shared" si="69"/>
        <v>136625</v>
      </c>
      <c r="M504" s="38">
        <f t="shared" si="70"/>
        <v>136625</v>
      </c>
      <c r="N504" s="38">
        <f>VLOOKUP(C504,X$5:AB1067,4,FALSE)</f>
        <v>0</v>
      </c>
      <c r="O504" s="38">
        <f t="shared" si="73"/>
        <v>136625</v>
      </c>
      <c r="P504" s="38">
        <f t="shared" si="71"/>
        <v>314323</v>
      </c>
      <c r="R504" s="69" t="s">
        <v>677</v>
      </c>
      <c r="S504" s="181" t="s">
        <v>2217</v>
      </c>
      <c r="T504" s="62">
        <v>2246500</v>
      </c>
      <c r="U504" s="62">
        <v>565402</v>
      </c>
      <c r="V504" s="62">
        <v>825826</v>
      </c>
      <c r="X504" s="69" t="s">
        <v>698</v>
      </c>
      <c r="Y504" s="181" t="s">
        <v>2224</v>
      </c>
      <c r="Z504" s="62">
        <v>2615755</v>
      </c>
      <c r="AA504" s="62">
        <v>15467</v>
      </c>
      <c r="AB504" s="62">
        <v>1612927</v>
      </c>
    </row>
    <row r="505" spans="1:28" ht="15">
      <c r="A505" s="77">
        <v>501</v>
      </c>
      <c r="B505" s="78" t="s">
        <v>664</v>
      </c>
      <c r="C505" s="77" t="s">
        <v>665</v>
      </c>
      <c r="D505" s="77" t="s">
        <v>660</v>
      </c>
      <c r="E505" s="79" t="s">
        <v>666</v>
      </c>
      <c r="F505" s="87">
        <f t="shared" si="66"/>
        <v>612400</v>
      </c>
      <c r="G505" s="38">
        <f t="shared" si="67"/>
        <v>2627739</v>
      </c>
      <c r="H505" s="38">
        <f t="shared" si="68"/>
        <v>3240139</v>
      </c>
      <c r="I505" s="38">
        <v>794602</v>
      </c>
      <c r="J505" s="38">
        <v>1833137</v>
      </c>
      <c r="K505" s="38">
        <f t="shared" si="72"/>
        <v>164780</v>
      </c>
      <c r="L505" s="38">
        <f t="shared" si="69"/>
        <v>1060811</v>
      </c>
      <c r="M505" s="38">
        <f t="shared" si="70"/>
        <v>1225591</v>
      </c>
      <c r="N505" s="38">
        <f>VLOOKUP(C505,X$5:AB1068,4,FALSE)</f>
        <v>310785</v>
      </c>
      <c r="O505" s="38">
        <f t="shared" si="73"/>
        <v>750026</v>
      </c>
      <c r="P505" s="38">
        <f t="shared" si="71"/>
        <v>4465730</v>
      </c>
      <c r="R505" s="69" t="s">
        <v>680</v>
      </c>
      <c r="S505" s="181" t="s">
        <v>2218</v>
      </c>
      <c r="T505" s="60"/>
      <c r="U505" s="62">
        <v>607749</v>
      </c>
      <c r="V505" s="62">
        <v>1033539</v>
      </c>
      <c r="X505" s="69" t="s">
        <v>701</v>
      </c>
      <c r="Y505" s="181" t="s">
        <v>2225</v>
      </c>
      <c r="Z505" s="62">
        <v>1138201</v>
      </c>
      <c r="AA505" s="60"/>
      <c r="AB505" s="62">
        <v>235579</v>
      </c>
    </row>
    <row r="506" spans="1:28" ht="15">
      <c r="A506" s="77">
        <v>502</v>
      </c>
      <c r="B506" s="78" t="s">
        <v>667</v>
      </c>
      <c r="C506" s="77" t="s">
        <v>668</v>
      </c>
      <c r="D506" s="77" t="s">
        <v>660</v>
      </c>
      <c r="E506" s="79" t="s">
        <v>669</v>
      </c>
      <c r="F506" s="87">
        <f t="shared" si="66"/>
        <v>0</v>
      </c>
      <c r="G506" s="38">
        <f t="shared" si="67"/>
        <v>228310</v>
      </c>
      <c r="H506" s="38">
        <f t="shared" si="68"/>
        <v>228310</v>
      </c>
      <c r="I506" s="38">
        <v>6751</v>
      </c>
      <c r="J506" s="38">
        <v>221559</v>
      </c>
      <c r="K506" s="38">
        <f t="shared" si="72"/>
        <v>88500</v>
      </c>
      <c r="L506" s="38">
        <f t="shared" si="69"/>
        <v>2773901</v>
      </c>
      <c r="M506" s="38">
        <f t="shared" si="70"/>
        <v>2862401</v>
      </c>
      <c r="N506" s="38">
        <f>VLOOKUP(C506,X$5:AB1069,4,FALSE)</f>
        <v>0</v>
      </c>
      <c r="O506" s="38">
        <f t="shared" si="73"/>
        <v>2773901</v>
      </c>
      <c r="P506" s="38">
        <f t="shared" si="71"/>
        <v>3090711</v>
      </c>
      <c r="R506" s="69" t="s">
        <v>683</v>
      </c>
      <c r="S506" s="181" t="s">
        <v>2219</v>
      </c>
      <c r="T506" s="60"/>
      <c r="U506" s="62">
        <v>97000</v>
      </c>
      <c r="V506" s="62">
        <v>811362</v>
      </c>
      <c r="X506" s="69" t="s">
        <v>704</v>
      </c>
      <c r="Y506" s="181" t="s">
        <v>2226</v>
      </c>
      <c r="Z506" s="62">
        <v>2198493</v>
      </c>
      <c r="AA506" s="60"/>
      <c r="AB506" s="62">
        <v>3772681</v>
      </c>
    </row>
    <row r="507" spans="1:28" ht="15">
      <c r="A507" s="77">
        <v>503</v>
      </c>
      <c r="B507" s="78" t="s">
        <v>670</v>
      </c>
      <c r="C507" s="77" t="s">
        <v>671</v>
      </c>
      <c r="D507" s="77" t="s">
        <v>660</v>
      </c>
      <c r="E507" s="79" t="s">
        <v>672</v>
      </c>
      <c r="F507" s="87">
        <f t="shared" si="66"/>
        <v>1139425</v>
      </c>
      <c r="G507" s="38">
        <f t="shared" si="67"/>
        <v>6660472</v>
      </c>
      <c r="H507" s="38">
        <f t="shared" si="68"/>
        <v>7799897</v>
      </c>
      <c r="I507" s="38">
        <v>724450</v>
      </c>
      <c r="J507" s="38">
        <v>5936022</v>
      </c>
      <c r="K507" s="38">
        <f t="shared" si="72"/>
        <v>254784</v>
      </c>
      <c r="L507" s="38">
        <f t="shared" si="69"/>
        <v>14500</v>
      </c>
      <c r="M507" s="38">
        <f t="shared" si="70"/>
        <v>269284</v>
      </c>
      <c r="N507" s="38">
        <f>VLOOKUP(C507,X$5:AB1070,4,FALSE)</f>
        <v>0</v>
      </c>
      <c r="O507" s="38">
        <f t="shared" si="73"/>
        <v>14500</v>
      </c>
      <c r="P507" s="38">
        <f t="shared" si="71"/>
        <v>8069181</v>
      </c>
      <c r="R507" s="69" t="s">
        <v>686</v>
      </c>
      <c r="S507" s="181" t="s">
        <v>2220</v>
      </c>
      <c r="T507" s="62">
        <v>2458608</v>
      </c>
      <c r="U507" s="62">
        <v>127199</v>
      </c>
      <c r="V507" s="62">
        <v>995643</v>
      </c>
      <c r="X507" s="69" t="s">
        <v>707</v>
      </c>
      <c r="Y507" s="181" t="s">
        <v>2227</v>
      </c>
      <c r="Z507" s="62">
        <v>23500</v>
      </c>
      <c r="AA507" s="62">
        <v>6500</v>
      </c>
      <c r="AB507" s="62">
        <v>99100</v>
      </c>
    </row>
    <row r="508" spans="1:28" ht="15">
      <c r="A508" s="77">
        <v>504</v>
      </c>
      <c r="B508" s="78" t="s">
        <v>673</v>
      </c>
      <c r="C508" s="77" t="s">
        <v>674</v>
      </c>
      <c r="D508" s="77" t="s">
        <v>660</v>
      </c>
      <c r="E508" s="79" t="s">
        <v>675</v>
      </c>
      <c r="F508" s="87">
        <f t="shared" si="66"/>
        <v>1688200</v>
      </c>
      <c r="G508" s="38">
        <f t="shared" si="67"/>
        <v>3877880</v>
      </c>
      <c r="H508" s="38">
        <f t="shared" si="68"/>
        <v>5566080</v>
      </c>
      <c r="I508" s="38">
        <v>1998952</v>
      </c>
      <c r="J508" s="38">
        <v>1878928</v>
      </c>
      <c r="K508" s="38">
        <f t="shared" si="72"/>
        <v>1401200</v>
      </c>
      <c r="L508" s="38">
        <f t="shared" si="69"/>
        <v>1506371</v>
      </c>
      <c r="M508" s="38">
        <f t="shared" si="70"/>
        <v>2907571</v>
      </c>
      <c r="N508" s="38">
        <f>VLOOKUP(C508,X$5:AB1071,4,FALSE)</f>
        <v>0</v>
      </c>
      <c r="O508" s="38">
        <f t="shared" si="73"/>
        <v>1506371</v>
      </c>
      <c r="P508" s="38">
        <f t="shared" si="71"/>
        <v>8473651</v>
      </c>
      <c r="R508" s="69" t="s">
        <v>689</v>
      </c>
      <c r="S508" s="181" t="s">
        <v>2221</v>
      </c>
      <c r="T508" s="62">
        <v>222800</v>
      </c>
      <c r="U508" s="62">
        <v>222275</v>
      </c>
      <c r="V508" s="62">
        <v>1423337</v>
      </c>
      <c r="X508" s="69" t="s">
        <v>710</v>
      </c>
      <c r="Y508" s="181" t="s">
        <v>2228</v>
      </c>
      <c r="Z508" s="62">
        <v>207057</v>
      </c>
      <c r="AA508" s="62">
        <v>10700</v>
      </c>
      <c r="AB508" s="62">
        <v>79461</v>
      </c>
    </row>
    <row r="509" spans="1:28" ht="15">
      <c r="A509" s="77">
        <v>505</v>
      </c>
      <c r="B509" s="78" t="s">
        <v>676</v>
      </c>
      <c r="C509" s="77" t="s">
        <v>677</v>
      </c>
      <c r="D509" s="77" t="s">
        <v>660</v>
      </c>
      <c r="E509" s="79" t="s">
        <v>678</v>
      </c>
      <c r="F509" s="87">
        <f t="shared" si="66"/>
        <v>2246500</v>
      </c>
      <c r="G509" s="38">
        <f t="shared" si="67"/>
        <v>1391228</v>
      </c>
      <c r="H509" s="38">
        <f t="shared" si="68"/>
        <v>3637728</v>
      </c>
      <c r="I509" s="38">
        <v>565402</v>
      </c>
      <c r="J509" s="38">
        <v>825826</v>
      </c>
      <c r="K509" s="38">
        <f t="shared" si="72"/>
        <v>39650</v>
      </c>
      <c r="L509" s="38">
        <f t="shared" si="69"/>
        <v>5076637</v>
      </c>
      <c r="M509" s="38">
        <f t="shared" si="70"/>
        <v>5116287</v>
      </c>
      <c r="N509" s="38">
        <f>VLOOKUP(C509,X$5:AB1072,4,FALSE)</f>
        <v>0</v>
      </c>
      <c r="O509" s="38">
        <f t="shared" si="73"/>
        <v>5076637</v>
      </c>
      <c r="P509" s="38">
        <f t="shared" si="71"/>
        <v>8754015</v>
      </c>
      <c r="R509" s="69" t="s">
        <v>692</v>
      </c>
      <c r="S509" s="181" t="s">
        <v>2222</v>
      </c>
      <c r="T509" s="62">
        <v>10602830</v>
      </c>
      <c r="U509" s="62">
        <v>234150</v>
      </c>
      <c r="V509" s="62">
        <v>4911317</v>
      </c>
      <c r="X509" s="69" t="s">
        <v>713</v>
      </c>
      <c r="Y509" s="181" t="s">
        <v>2229</v>
      </c>
      <c r="Z509" s="62">
        <v>5442819</v>
      </c>
      <c r="AA509" s="62">
        <v>163000</v>
      </c>
      <c r="AB509" s="62">
        <v>3011591</v>
      </c>
    </row>
    <row r="510" spans="1:28" ht="15">
      <c r="A510" s="77">
        <v>506</v>
      </c>
      <c r="B510" s="78" t="s">
        <v>679</v>
      </c>
      <c r="C510" s="77" t="s">
        <v>680</v>
      </c>
      <c r="D510" s="77" t="s">
        <v>660</v>
      </c>
      <c r="E510" s="79" t="s">
        <v>681</v>
      </c>
      <c r="F510" s="87">
        <f t="shared" si="66"/>
        <v>0</v>
      </c>
      <c r="G510" s="38">
        <f t="shared" si="67"/>
        <v>1641288</v>
      </c>
      <c r="H510" s="38">
        <f t="shared" si="68"/>
        <v>1641288</v>
      </c>
      <c r="I510" s="38">
        <v>607749</v>
      </c>
      <c r="J510" s="38">
        <v>1033539</v>
      </c>
      <c r="K510" s="38">
        <f t="shared" si="72"/>
        <v>216400</v>
      </c>
      <c r="L510" s="38">
        <f t="shared" si="69"/>
        <v>160335</v>
      </c>
      <c r="M510" s="38">
        <f t="shared" si="70"/>
        <v>376735</v>
      </c>
      <c r="N510" s="38">
        <f>VLOOKUP(C510,X$5:AB1073,4,FALSE)</f>
        <v>38400</v>
      </c>
      <c r="O510" s="38">
        <f t="shared" si="73"/>
        <v>121935</v>
      </c>
      <c r="P510" s="38">
        <f t="shared" si="71"/>
        <v>2018023</v>
      </c>
      <c r="R510" s="69" t="s">
        <v>695</v>
      </c>
      <c r="S510" s="181" t="s">
        <v>2223</v>
      </c>
      <c r="T510" s="62">
        <v>1457900</v>
      </c>
      <c r="U510" s="62">
        <v>1847764</v>
      </c>
      <c r="V510" s="62">
        <v>5462032</v>
      </c>
      <c r="X510" s="69" t="s">
        <v>716</v>
      </c>
      <c r="Y510" s="181" t="s">
        <v>2230</v>
      </c>
      <c r="Z510" s="62">
        <v>2000</v>
      </c>
      <c r="AA510" s="60"/>
      <c r="AB510" s="62">
        <v>1532770</v>
      </c>
    </row>
    <row r="511" spans="1:28" ht="15">
      <c r="A511" s="77">
        <v>507</v>
      </c>
      <c r="B511" s="78" t="s">
        <v>682</v>
      </c>
      <c r="C511" s="77" t="s">
        <v>683</v>
      </c>
      <c r="D511" s="77" t="s">
        <v>660</v>
      </c>
      <c r="E511" s="79" t="s">
        <v>684</v>
      </c>
      <c r="F511" s="87">
        <f t="shared" si="66"/>
        <v>0</v>
      </c>
      <c r="G511" s="38">
        <f t="shared" si="67"/>
        <v>908362</v>
      </c>
      <c r="H511" s="38">
        <f t="shared" si="68"/>
        <v>908362</v>
      </c>
      <c r="I511" s="38">
        <v>97000</v>
      </c>
      <c r="J511" s="38">
        <v>811362</v>
      </c>
      <c r="K511" s="38">
        <f t="shared" si="72"/>
        <v>248200</v>
      </c>
      <c r="L511" s="38">
        <f t="shared" si="69"/>
        <v>1302521</v>
      </c>
      <c r="M511" s="38">
        <f t="shared" si="70"/>
        <v>1550721</v>
      </c>
      <c r="N511" s="38">
        <f>VLOOKUP(C511,X$5:AB1074,4,FALSE)</f>
        <v>22600</v>
      </c>
      <c r="O511" s="38">
        <f t="shared" si="73"/>
        <v>1279921</v>
      </c>
      <c r="P511" s="38">
        <f t="shared" si="71"/>
        <v>2459083</v>
      </c>
      <c r="R511" s="69" t="s">
        <v>698</v>
      </c>
      <c r="S511" s="181" t="s">
        <v>2224</v>
      </c>
      <c r="T511" s="62">
        <v>852400</v>
      </c>
      <c r="U511" s="62">
        <v>545375</v>
      </c>
      <c r="V511" s="62">
        <v>504269</v>
      </c>
      <c r="X511" s="69" t="s">
        <v>719</v>
      </c>
      <c r="Y511" s="181" t="s">
        <v>2231</v>
      </c>
      <c r="Z511" s="62">
        <v>204902</v>
      </c>
      <c r="AA511" s="60"/>
      <c r="AB511" s="62">
        <v>1063681</v>
      </c>
    </row>
    <row r="512" spans="1:28" ht="15">
      <c r="A512" s="77">
        <v>508</v>
      </c>
      <c r="B512" s="78" t="s">
        <v>685</v>
      </c>
      <c r="C512" s="77" t="s">
        <v>686</v>
      </c>
      <c r="D512" s="77" t="s">
        <v>660</v>
      </c>
      <c r="E512" s="79" t="s">
        <v>687</v>
      </c>
      <c r="F512" s="87">
        <f t="shared" si="66"/>
        <v>2458608</v>
      </c>
      <c r="G512" s="38">
        <f t="shared" si="67"/>
        <v>1122842</v>
      </c>
      <c r="H512" s="38">
        <f t="shared" si="68"/>
        <v>3581450</v>
      </c>
      <c r="I512" s="38">
        <v>127199</v>
      </c>
      <c r="J512" s="38">
        <v>995643</v>
      </c>
      <c r="K512" s="38">
        <f t="shared" si="72"/>
        <v>25659</v>
      </c>
      <c r="L512" s="38">
        <f t="shared" si="69"/>
        <v>521581</v>
      </c>
      <c r="M512" s="38">
        <f t="shared" si="70"/>
        <v>547240</v>
      </c>
      <c r="N512" s="38">
        <f>VLOOKUP(C512,X$5:AB1075,4,FALSE)</f>
        <v>0</v>
      </c>
      <c r="O512" s="38">
        <f t="shared" si="73"/>
        <v>521581</v>
      </c>
      <c r="P512" s="38">
        <f t="shared" si="71"/>
        <v>4128690</v>
      </c>
      <c r="R512" s="69" t="s">
        <v>701</v>
      </c>
      <c r="S512" s="181" t="s">
        <v>2225</v>
      </c>
      <c r="T512" s="62">
        <v>626773</v>
      </c>
      <c r="U512" s="62">
        <v>154000</v>
      </c>
      <c r="V512" s="62">
        <v>897060</v>
      </c>
      <c r="X512" s="69" t="s">
        <v>722</v>
      </c>
      <c r="Y512" s="181" t="s">
        <v>2232</v>
      </c>
      <c r="Z512" s="62">
        <v>903501</v>
      </c>
      <c r="AA512" s="60"/>
      <c r="AB512" s="62">
        <v>673792</v>
      </c>
    </row>
    <row r="513" spans="1:28" ht="15">
      <c r="A513" s="77">
        <v>509</v>
      </c>
      <c r="B513" s="78" t="s">
        <v>688</v>
      </c>
      <c r="C513" s="77" t="s">
        <v>689</v>
      </c>
      <c r="D513" s="77" t="s">
        <v>660</v>
      </c>
      <c r="E513" s="79" t="s">
        <v>690</v>
      </c>
      <c r="F513" s="87">
        <f t="shared" si="66"/>
        <v>222800</v>
      </c>
      <c r="G513" s="38">
        <f t="shared" si="67"/>
        <v>1645612</v>
      </c>
      <c r="H513" s="38">
        <f t="shared" si="68"/>
        <v>1868412</v>
      </c>
      <c r="I513" s="38">
        <v>222275</v>
      </c>
      <c r="J513" s="38">
        <v>1423337</v>
      </c>
      <c r="K513" s="38">
        <f t="shared" si="72"/>
        <v>987486</v>
      </c>
      <c r="L513" s="38">
        <f t="shared" si="69"/>
        <v>329461</v>
      </c>
      <c r="M513" s="38">
        <f t="shared" si="70"/>
        <v>1316947</v>
      </c>
      <c r="N513" s="38">
        <f>VLOOKUP(C513,X$5:AB1076,4,FALSE)</f>
        <v>0</v>
      </c>
      <c r="O513" s="38">
        <f t="shared" si="73"/>
        <v>329461</v>
      </c>
      <c r="P513" s="38">
        <f t="shared" si="71"/>
        <v>3185359</v>
      </c>
      <c r="R513" s="69" t="s">
        <v>704</v>
      </c>
      <c r="S513" s="181" t="s">
        <v>2226</v>
      </c>
      <c r="T513" s="62">
        <v>592004</v>
      </c>
      <c r="U513" s="62">
        <v>128850</v>
      </c>
      <c r="V513" s="62">
        <v>1961951</v>
      </c>
      <c r="X513" s="69" t="s">
        <v>725</v>
      </c>
      <c r="Y513" s="181" t="s">
        <v>2233</v>
      </c>
      <c r="Z513" s="62">
        <v>426233</v>
      </c>
      <c r="AA513" s="60"/>
      <c r="AB513" s="62">
        <v>682659</v>
      </c>
    </row>
    <row r="514" spans="1:28" ht="15">
      <c r="A514" s="77">
        <v>510</v>
      </c>
      <c r="B514" s="78" t="s">
        <v>691</v>
      </c>
      <c r="C514" s="77" t="s">
        <v>692</v>
      </c>
      <c r="D514" s="77" t="s">
        <v>660</v>
      </c>
      <c r="E514" s="79" t="s">
        <v>693</v>
      </c>
      <c r="F514" s="87">
        <f t="shared" si="66"/>
        <v>10602830</v>
      </c>
      <c r="G514" s="38">
        <f t="shared" si="67"/>
        <v>5145467</v>
      </c>
      <c r="H514" s="38">
        <f t="shared" si="68"/>
        <v>15748297</v>
      </c>
      <c r="I514" s="38">
        <v>234150</v>
      </c>
      <c r="J514" s="38">
        <v>4911317</v>
      </c>
      <c r="K514" s="38">
        <f t="shared" si="72"/>
        <v>361132</v>
      </c>
      <c r="L514" s="38">
        <f t="shared" si="69"/>
        <v>1069864</v>
      </c>
      <c r="M514" s="38">
        <f t="shared" si="70"/>
        <v>1430996</v>
      </c>
      <c r="N514" s="38">
        <f>VLOOKUP(C514,X$5:AB1077,4,FALSE)</f>
        <v>0</v>
      </c>
      <c r="O514" s="38">
        <f t="shared" si="73"/>
        <v>1069864</v>
      </c>
      <c r="P514" s="38">
        <f t="shared" si="71"/>
        <v>17179293</v>
      </c>
      <c r="R514" s="69" t="s">
        <v>707</v>
      </c>
      <c r="S514" s="181" t="s">
        <v>2227</v>
      </c>
      <c r="T514" s="60"/>
      <c r="U514" s="62">
        <v>9400</v>
      </c>
      <c r="V514" s="62">
        <v>528504</v>
      </c>
      <c r="X514" s="69" t="s">
        <v>738</v>
      </c>
      <c r="Y514" s="181" t="s">
        <v>2234</v>
      </c>
      <c r="Z514" s="62">
        <v>1881210</v>
      </c>
      <c r="AA514" s="62">
        <v>476601</v>
      </c>
      <c r="AB514" s="62">
        <v>1305981</v>
      </c>
    </row>
    <row r="515" spans="1:28" ht="15">
      <c r="A515" s="77">
        <v>511</v>
      </c>
      <c r="B515" s="78" t="s">
        <v>694</v>
      </c>
      <c r="C515" s="77" t="s">
        <v>695</v>
      </c>
      <c r="D515" s="77" t="s">
        <v>660</v>
      </c>
      <c r="E515" s="79" t="s">
        <v>696</v>
      </c>
      <c r="F515" s="87">
        <f t="shared" si="66"/>
        <v>1457900</v>
      </c>
      <c r="G515" s="38">
        <f t="shared" si="67"/>
        <v>7309796</v>
      </c>
      <c r="H515" s="38">
        <f t="shared" si="68"/>
        <v>8767696</v>
      </c>
      <c r="I515" s="38">
        <v>1847764</v>
      </c>
      <c r="J515" s="38">
        <v>5462032</v>
      </c>
      <c r="K515" s="38">
        <f aca="true" t="shared" si="74" ref="K515:K546">VLOOKUP(C515,X$5:AD$568,3,FALSE)</f>
        <v>1367900</v>
      </c>
      <c r="L515" s="38">
        <f t="shared" si="69"/>
        <v>2542377</v>
      </c>
      <c r="M515" s="38">
        <f t="shared" si="70"/>
        <v>3910277</v>
      </c>
      <c r="N515" s="38">
        <f>VLOOKUP(C515,X$5:AB1078,4,FALSE)</f>
        <v>0</v>
      </c>
      <c r="O515" s="38">
        <f t="shared" si="73"/>
        <v>2542377</v>
      </c>
      <c r="P515" s="38">
        <f t="shared" si="71"/>
        <v>12677973</v>
      </c>
      <c r="R515" s="69" t="s">
        <v>710</v>
      </c>
      <c r="S515" s="181" t="s">
        <v>2228</v>
      </c>
      <c r="T515" s="60"/>
      <c r="U515" s="62">
        <v>81000</v>
      </c>
      <c r="V515" s="62">
        <v>1392867</v>
      </c>
      <c r="X515" s="69" t="s">
        <v>740</v>
      </c>
      <c r="Y515" s="181" t="s">
        <v>2235</v>
      </c>
      <c r="Z515" s="62">
        <v>1364452</v>
      </c>
      <c r="AA515" s="62">
        <v>3848857</v>
      </c>
      <c r="AB515" s="62">
        <v>18342064</v>
      </c>
    </row>
    <row r="516" spans="1:28" ht="15">
      <c r="A516" s="77">
        <v>512</v>
      </c>
      <c r="B516" s="78" t="s">
        <v>697</v>
      </c>
      <c r="C516" s="77" t="s">
        <v>698</v>
      </c>
      <c r="D516" s="77" t="s">
        <v>660</v>
      </c>
      <c r="E516" s="79" t="s">
        <v>699</v>
      </c>
      <c r="F516" s="87">
        <f t="shared" si="66"/>
        <v>852400</v>
      </c>
      <c r="G516" s="38">
        <f t="shared" si="67"/>
        <v>1049644</v>
      </c>
      <c r="H516" s="38">
        <f t="shared" si="68"/>
        <v>1902044</v>
      </c>
      <c r="I516" s="38">
        <v>545375</v>
      </c>
      <c r="J516" s="38">
        <v>504269</v>
      </c>
      <c r="K516" s="38">
        <f t="shared" si="74"/>
        <v>2615755</v>
      </c>
      <c r="L516" s="38">
        <f t="shared" si="69"/>
        <v>1628394</v>
      </c>
      <c r="M516" s="38">
        <f t="shared" si="70"/>
        <v>4244149</v>
      </c>
      <c r="N516" s="38">
        <f>VLOOKUP(C516,X$5:AB1079,4,FALSE)</f>
        <v>15467</v>
      </c>
      <c r="O516" s="38">
        <f t="shared" si="73"/>
        <v>1612927</v>
      </c>
      <c r="P516" s="38">
        <f t="shared" si="71"/>
        <v>6146193</v>
      </c>
      <c r="R516" s="69" t="s">
        <v>713</v>
      </c>
      <c r="S516" s="181" t="s">
        <v>2229</v>
      </c>
      <c r="T516" s="62">
        <v>5832174</v>
      </c>
      <c r="U516" s="62">
        <v>4062400</v>
      </c>
      <c r="V516" s="62">
        <v>17103260</v>
      </c>
      <c r="X516" s="69" t="s">
        <v>744</v>
      </c>
      <c r="Y516" s="181" t="s">
        <v>2236</v>
      </c>
      <c r="Z516" s="62">
        <v>639470</v>
      </c>
      <c r="AA516" s="62">
        <v>19063520</v>
      </c>
      <c r="AB516" s="62">
        <v>18850394</v>
      </c>
    </row>
    <row r="517" spans="1:28" ht="15">
      <c r="A517" s="77">
        <v>513</v>
      </c>
      <c r="B517" s="78" t="s">
        <v>700</v>
      </c>
      <c r="C517" s="77" t="s">
        <v>701</v>
      </c>
      <c r="D517" s="77" t="s">
        <v>660</v>
      </c>
      <c r="E517" s="79" t="s">
        <v>702</v>
      </c>
      <c r="F517" s="87">
        <f t="shared" si="66"/>
        <v>626773</v>
      </c>
      <c r="G517" s="38">
        <f t="shared" si="67"/>
        <v>1051060</v>
      </c>
      <c r="H517" s="38">
        <f t="shared" si="68"/>
        <v>1677833</v>
      </c>
      <c r="I517" s="38">
        <v>154000</v>
      </c>
      <c r="J517" s="38">
        <v>897060</v>
      </c>
      <c r="K517" s="38">
        <f t="shared" si="74"/>
        <v>1138201</v>
      </c>
      <c r="L517" s="38">
        <f t="shared" si="69"/>
        <v>235579</v>
      </c>
      <c r="M517" s="38">
        <f t="shared" si="70"/>
        <v>1373780</v>
      </c>
      <c r="N517" s="38">
        <f>VLOOKUP(C517,X$5:AB1080,4,FALSE)</f>
        <v>0</v>
      </c>
      <c r="O517" s="38">
        <f t="shared" si="73"/>
        <v>235579</v>
      </c>
      <c r="P517" s="38">
        <f t="shared" si="71"/>
        <v>3051613</v>
      </c>
      <c r="R517" s="69" t="s">
        <v>716</v>
      </c>
      <c r="S517" s="181" t="s">
        <v>2230</v>
      </c>
      <c r="T517" s="62">
        <v>222920</v>
      </c>
      <c r="U517" s="60"/>
      <c r="V517" s="62">
        <v>1164148</v>
      </c>
      <c r="X517" s="69" t="s">
        <v>747</v>
      </c>
      <c r="Y517" s="181" t="s">
        <v>2237</v>
      </c>
      <c r="Z517" s="60"/>
      <c r="AA517" s="60"/>
      <c r="AB517" s="62">
        <v>10896551</v>
      </c>
    </row>
    <row r="518" spans="1:28" ht="15">
      <c r="A518" s="77">
        <v>514</v>
      </c>
      <c r="B518" s="78" t="s">
        <v>703</v>
      </c>
      <c r="C518" s="77" t="s">
        <v>704</v>
      </c>
      <c r="D518" s="77" t="s">
        <v>660</v>
      </c>
      <c r="E518" s="79" t="s">
        <v>705</v>
      </c>
      <c r="F518" s="87">
        <f aca="true" t="shared" si="75" ref="F518:F571">VLOOKUP(C518,R$5:V$568,3,FALSE)</f>
        <v>592004</v>
      </c>
      <c r="G518" s="38">
        <f aca="true" t="shared" si="76" ref="G518:G571">I518+J518</f>
        <v>2090801</v>
      </c>
      <c r="H518" s="38">
        <f aca="true" t="shared" si="77" ref="H518:H571">F518+G518</f>
        <v>2682805</v>
      </c>
      <c r="I518" s="38">
        <v>128850</v>
      </c>
      <c r="J518" s="38">
        <v>1961951</v>
      </c>
      <c r="K518" s="38">
        <f t="shared" si="74"/>
        <v>2198493</v>
      </c>
      <c r="L518" s="38">
        <f aca="true" t="shared" si="78" ref="L518:L572">N518+O518</f>
        <v>3772681</v>
      </c>
      <c r="M518" s="38">
        <f aca="true" t="shared" si="79" ref="M518:M572">K518+L518</f>
        <v>5971174</v>
      </c>
      <c r="N518" s="38">
        <f>VLOOKUP(C518,X$5:AB1081,4,FALSE)</f>
        <v>0</v>
      </c>
      <c r="O518" s="38">
        <f t="shared" si="73"/>
        <v>3772681</v>
      </c>
      <c r="P518" s="38">
        <f aca="true" t="shared" si="80" ref="P518:P572">H518+M518</f>
        <v>8653979</v>
      </c>
      <c r="R518" s="69" t="s">
        <v>719</v>
      </c>
      <c r="S518" s="181" t="s">
        <v>2231</v>
      </c>
      <c r="T518" s="62">
        <v>821970</v>
      </c>
      <c r="U518" s="62">
        <v>629886</v>
      </c>
      <c r="V518" s="62">
        <v>892490</v>
      </c>
      <c r="X518" s="69" t="s">
        <v>750</v>
      </c>
      <c r="Y518" s="181" t="s">
        <v>2238</v>
      </c>
      <c r="Z518" s="62">
        <v>26352789</v>
      </c>
      <c r="AA518" s="62">
        <v>884290</v>
      </c>
      <c r="AB518" s="62">
        <v>46171545</v>
      </c>
    </row>
    <row r="519" spans="1:28" ht="15">
      <c r="A519" s="77">
        <v>515</v>
      </c>
      <c r="B519" s="78" t="s">
        <v>706</v>
      </c>
      <c r="C519" s="77" t="s">
        <v>707</v>
      </c>
      <c r="D519" s="77" t="s">
        <v>660</v>
      </c>
      <c r="E519" s="79" t="s">
        <v>708</v>
      </c>
      <c r="F519" s="87">
        <f t="shared" si="75"/>
        <v>0</v>
      </c>
      <c r="G519" s="38">
        <f t="shared" si="76"/>
        <v>537904</v>
      </c>
      <c r="H519" s="38">
        <f t="shared" si="77"/>
        <v>537904</v>
      </c>
      <c r="I519" s="38">
        <v>9400</v>
      </c>
      <c r="J519" s="38">
        <v>528504</v>
      </c>
      <c r="K519" s="38">
        <f t="shared" si="74"/>
        <v>23500</v>
      </c>
      <c r="L519" s="38">
        <f t="shared" si="78"/>
        <v>105600</v>
      </c>
      <c r="M519" s="38">
        <f t="shared" si="79"/>
        <v>129100</v>
      </c>
      <c r="N519" s="38">
        <f>VLOOKUP(C519,X$5:AB1082,4,FALSE)</f>
        <v>6500</v>
      </c>
      <c r="O519" s="38">
        <f t="shared" si="73"/>
        <v>99100</v>
      </c>
      <c r="P519" s="38">
        <f t="shared" si="80"/>
        <v>667004</v>
      </c>
      <c r="R519" s="69" t="s">
        <v>722</v>
      </c>
      <c r="S519" s="181" t="s">
        <v>2232</v>
      </c>
      <c r="T519" s="60"/>
      <c r="U519" s="60"/>
      <c r="V519" s="62">
        <v>477825</v>
      </c>
      <c r="X519" s="69" t="s">
        <v>753</v>
      </c>
      <c r="Y519" s="181" t="s">
        <v>2239</v>
      </c>
      <c r="Z519" s="60"/>
      <c r="AA519" s="62">
        <v>952600</v>
      </c>
      <c r="AB519" s="62">
        <v>414157</v>
      </c>
    </row>
    <row r="520" spans="1:28" ht="15">
      <c r="A520" s="77">
        <v>516</v>
      </c>
      <c r="B520" s="78" t="s">
        <v>709</v>
      </c>
      <c r="C520" s="77" t="s">
        <v>710</v>
      </c>
      <c r="D520" s="77" t="s">
        <v>660</v>
      </c>
      <c r="E520" s="79" t="s">
        <v>711</v>
      </c>
      <c r="F520" s="87">
        <f t="shared" si="75"/>
        <v>0</v>
      </c>
      <c r="G520" s="38">
        <f t="shared" si="76"/>
        <v>1473867</v>
      </c>
      <c r="H520" s="38">
        <f t="shared" si="77"/>
        <v>1473867</v>
      </c>
      <c r="I520" s="38">
        <v>81000</v>
      </c>
      <c r="J520" s="38">
        <v>1392867</v>
      </c>
      <c r="K520" s="38">
        <f t="shared" si="74"/>
        <v>207057</v>
      </c>
      <c r="L520" s="38">
        <f t="shared" si="78"/>
        <v>90161</v>
      </c>
      <c r="M520" s="38">
        <f t="shared" si="79"/>
        <v>297218</v>
      </c>
      <c r="N520" s="38">
        <f>VLOOKUP(C520,X$5:AB1083,4,FALSE)</f>
        <v>10700</v>
      </c>
      <c r="O520" s="38">
        <f t="shared" si="73"/>
        <v>79461</v>
      </c>
      <c r="P520" s="38">
        <f t="shared" si="80"/>
        <v>1771085</v>
      </c>
      <c r="R520" s="69" t="s">
        <v>725</v>
      </c>
      <c r="S520" s="181" t="s">
        <v>2233</v>
      </c>
      <c r="T520" s="62">
        <v>1540301</v>
      </c>
      <c r="U520" s="62">
        <v>2148877</v>
      </c>
      <c r="V520" s="62">
        <v>9000244</v>
      </c>
      <c r="X520" s="69" t="s">
        <v>756</v>
      </c>
      <c r="Y520" s="181" t="s">
        <v>2240</v>
      </c>
      <c r="Z520" s="60"/>
      <c r="AA520" s="60"/>
      <c r="AB520" s="62">
        <v>287612</v>
      </c>
    </row>
    <row r="521" spans="1:28" ht="15">
      <c r="A521" s="77">
        <v>517</v>
      </c>
      <c r="B521" s="78" t="s">
        <v>712</v>
      </c>
      <c r="C521" s="77" t="s">
        <v>713</v>
      </c>
      <c r="D521" s="77" t="s">
        <v>660</v>
      </c>
      <c r="E521" s="79" t="s">
        <v>714</v>
      </c>
      <c r="F521" s="87">
        <f t="shared" si="75"/>
        <v>5832174</v>
      </c>
      <c r="G521" s="38">
        <f t="shared" si="76"/>
        <v>21165660</v>
      </c>
      <c r="H521" s="38">
        <f t="shared" si="77"/>
        <v>26997834</v>
      </c>
      <c r="I521" s="38">
        <v>4062400</v>
      </c>
      <c r="J521" s="38">
        <v>17103260</v>
      </c>
      <c r="K521" s="38">
        <f t="shared" si="74"/>
        <v>5442819</v>
      </c>
      <c r="L521" s="38">
        <f t="shared" si="78"/>
        <v>3174591</v>
      </c>
      <c r="M521" s="38">
        <f t="shared" si="79"/>
        <v>8617410</v>
      </c>
      <c r="N521" s="38">
        <f>VLOOKUP(C521,X$5:AB1084,4,FALSE)</f>
        <v>163000</v>
      </c>
      <c r="O521" s="38">
        <f t="shared" si="73"/>
        <v>3011591</v>
      </c>
      <c r="P521" s="38">
        <f t="shared" si="80"/>
        <v>35615244</v>
      </c>
      <c r="R521" s="69" t="s">
        <v>738</v>
      </c>
      <c r="S521" s="181" t="s">
        <v>2234</v>
      </c>
      <c r="T521" s="62">
        <v>1779903</v>
      </c>
      <c r="U521" s="62">
        <v>789400</v>
      </c>
      <c r="V521" s="62">
        <v>2184399</v>
      </c>
      <c r="X521" s="69" t="s">
        <v>759</v>
      </c>
      <c r="Y521" s="181" t="s">
        <v>2241</v>
      </c>
      <c r="Z521" s="62">
        <v>207500</v>
      </c>
      <c r="AA521" s="60"/>
      <c r="AB521" s="62">
        <v>2247179</v>
      </c>
    </row>
    <row r="522" spans="1:28" ht="15">
      <c r="A522" s="77">
        <v>518</v>
      </c>
      <c r="B522" s="78" t="s">
        <v>715</v>
      </c>
      <c r="C522" s="77" t="s">
        <v>716</v>
      </c>
      <c r="D522" s="77" t="s">
        <v>660</v>
      </c>
      <c r="E522" s="79" t="s">
        <v>717</v>
      </c>
      <c r="F522" s="87">
        <f t="shared" si="75"/>
        <v>222920</v>
      </c>
      <c r="G522" s="38">
        <f t="shared" si="76"/>
        <v>1164148</v>
      </c>
      <c r="H522" s="38">
        <f t="shared" si="77"/>
        <v>1387068</v>
      </c>
      <c r="I522" s="38">
        <v>0</v>
      </c>
      <c r="J522" s="38">
        <v>1164148</v>
      </c>
      <c r="K522" s="38">
        <f t="shared" si="74"/>
        <v>2000</v>
      </c>
      <c r="L522" s="38">
        <f t="shared" si="78"/>
        <v>1532770</v>
      </c>
      <c r="M522" s="38">
        <f t="shared" si="79"/>
        <v>1534770</v>
      </c>
      <c r="N522" s="38">
        <f>VLOOKUP(C522,X$5:AB1085,4,FALSE)</f>
        <v>0</v>
      </c>
      <c r="O522" s="38">
        <f t="shared" si="73"/>
        <v>1532770</v>
      </c>
      <c r="P522" s="38">
        <f t="shared" si="80"/>
        <v>2921838</v>
      </c>
      <c r="R522" s="69" t="s">
        <v>740</v>
      </c>
      <c r="S522" s="181" t="s">
        <v>2235</v>
      </c>
      <c r="T522" s="62">
        <v>20270952</v>
      </c>
      <c r="U522" s="62">
        <v>13647310</v>
      </c>
      <c r="V522" s="62">
        <v>12049421</v>
      </c>
      <c r="X522" s="69" t="s">
        <v>762</v>
      </c>
      <c r="Y522" s="181" t="s">
        <v>2242</v>
      </c>
      <c r="Z522" s="60"/>
      <c r="AA522" s="60"/>
      <c r="AB522" s="62">
        <v>2375876</v>
      </c>
    </row>
    <row r="523" spans="1:28" ht="15">
      <c r="A523" s="77">
        <v>519</v>
      </c>
      <c r="B523" s="78" t="s">
        <v>718</v>
      </c>
      <c r="C523" s="77" t="s">
        <v>719</v>
      </c>
      <c r="D523" s="77" t="s">
        <v>660</v>
      </c>
      <c r="E523" s="79" t="s">
        <v>720</v>
      </c>
      <c r="F523" s="87">
        <f t="shared" si="75"/>
        <v>821970</v>
      </c>
      <c r="G523" s="38">
        <f t="shared" si="76"/>
        <v>1522376</v>
      </c>
      <c r="H523" s="38">
        <f t="shared" si="77"/>
        <v>2344346</v>
      </c>
      <c r="I523" s="38">
        <v>629886</v>
      </c>
      <c r="J523" s="38">
        <v>892490</v>
      </c>
      <c r="K523" s="38">
        <f t="shared" si="74"/>
        <v>204902</v>
      </c>
      <c r="L523" s="38">
        <f t="shared" si="78"/>
        <v>1063681</v>
      </c>
      <c r="M523" s="38">
        <f t="shared" si="79"/>
        <v>1268583</v>
      </c>
      <c r="N523" s="38">
        <f>VLOOKUP(C523,X$5:AB1086,4,FALSE)</f>
        <v>0</v>
      </c>
      <c r="O523" s="38">
        <f t="shared" si="73"/>
        <v>1063681</v>
      </c>
      <c r="P523" s="38">
        <f t="shared" si="80"/>
        <v>3612929</v>
      </c>
      <c r="R523" s="69" t="s">
        <v>744</v>
      </c>
      <c r="S523" s="181" t="s">
        <v>2236</v>
      </c>
      <c r="T523" s="62">
        <v>7754000</v>
      </c>
      <c r="U523" s="62">
        <v>3049172</v>
      </c>
      <c r="V523" s="62">
        <v>5127945</v>
      </c>
      <c r="X523" s="69" t="s">
        <v>765</v>
      </c>
      <c r="Y523" s="181" t="s">
        <v>2243</v>
      </c>
      <c r="Z523" s="62">
        <v>44952500</v>
      </c>
      <c r="AA523" s="62">
        <v>208300</v>
      </c>
      <c r="AB523" s="62">
        <v>23395849</v>
      </c>
    </row>
    <row r="524" spans="1:28" ht="15">
      <c r="A524" s="77">
        <v>520</v>
      </c>
      <c r="B524" s="78" t="s">
        <v>721</v>
      </c>
      <c r="C524" s="77" t="s">
        <v>722</v>
      </c>
      <c r="D524" s="77" t="s">
        <v>660</v>
      </c>
      <c r="E524" s="79" t="s">
        <v>723</v>
      </c>
      <c r="F524" s="87">
        <f t="shared" si="75"/>
        <v>0</v>
      </c>
      <c r="G524" s="38">
        <f t="shared" si="76"/>
        <v>477825</v>
      </c>
      <c r="H524" s="38">
        <f t="shared" si="77"/>
        <v>477825</v>
      </c>
      <c r="I524" s="38">
        <v>0</v>
      </c>
      <c r="J524" s="38">
        <v>477825</v>
      </c>
      <c r="K524" s="38">
        <f t="shared" si="74"/>
        <v>903501</v>
      </c>
      <c r="L524" s="38">
        <f t="shared" si="78"/>
        <v>673792</v>
      </c>
      <c r="M524" s="38">
        <f t="shared" si="79"/>
        <v>1577293</v>
      </c>
      <c r="N524" s="38">
        <f>VLOOKUP(C524,X$5:AB1087,4,FALSE)</f>
        <v>0</v>
      </c>
      <c r="O524" s="38">
        <f t="shared" si="73"/>
        <v>673792</v>
      </c>
      <c r="P524" s="38">
        <f t="shared" si="80"/>
        <v>2055118</v>
      </c>
      <c r="R524" s="69" t="s">
        <v>747</v>
      </c>
      <c r="S524" s="181" t="s">
        <v>2237</v>
      </c>
      <c r="T524" s="62">
        <v>1836316</v>
      </c>
      <c r="U524" s="62">
        <v>11278739</v>
      </c>
      <c r="V524" s="62">
        <v>16702502</v>
      </c>
      <c r="X524" s="69" t="s">
        <v>768</v>
      </c>
      <c r="Y524" s="181" t="s">
        <v>2244</v>
      </c>
      <c r="Z524" s="60"/>
      <c r="AA524" s="62">
        <v>720000</v>
      </c>
      <c r="AB524" s="62">
        <v>4332291</v>
      </c>
    </row>
    <row r="525" spans="1:28" ht="15">
      <c r="A525" s="77">
        <v>521</v>
      </c>
      <c r="B525" s="78" t="s">
        <v>724</v>
      </c>
      <c r="C525" s="77" t="s">
        <v>725</v>
      </c>
      <c r="D525" s="77" t="s">
        <v>660</v>
      </c>
      <c r="E525" s="79" t="s">
        <v>733</v>
      </c>
      <c r="F525" s="87">
        <f t="shared" si="75"/>
        <v>1540301</v>
      </c>
      <c r="G525" s="38">
        <f t="shared" si="76"/>
        <v>11149121</v>
      </c>
      <c r="H525" s="38">
        <f t="shared" si="77"/>
        <v>12689422</v>
      </c>
      <c r="I525" s="38">
        <v>2148877</v>
      </c>
      <c r="J525" s="38">
        <v>9000244</v>
      </c>
      <c r="K525" s="38">
        <f t="shared" si="74"/>
        <v>426233</v>
      </c>
      <c r="L525" s="38">
        <f t="shared" si="78"/>
        <v>682659</v>
      </c>
      <c r="M525" s="38">
        <f t="shared" si="79"/>
        <v>1108892</v>
      </c>
      <c r="N525" s="38">
        <f>VLOOKUP(C525,X$5:AB1088,4,FALSE)</f>
        <v>0</v>
      </c>
      <c r="O525" s="38">
        <f t="shared" si="73"/>
        <v>682659</v>
      </c>
      <c r="P525" s="38">
        <f t="shared" si="80"/>
        <v>13798314</v>
      </c>
      <c r="R525" s="69" t="s">
        <v>750</v>
      </c>
      <c r="S525" s="181" t="s">
        <v>2238</v>
      </c>
      <c r="T525" s="62">
        <v>11579490</v>
      </c>
      <c r="U525" s="62">
        <v>350101</v>
      </c>
      <c r="V525" s="62">
        <v>14693867</v>
      </c>
      <c r="X525" s="69" t="s">
        <v>771</v>
      </c>
      <c r="Y525" s="181" t="s">
        <v>2245</v>
      </c>
      <c r="Z525" s="62">
        <v>473800</v>
      </c>
      <c r="AA525" s="60"/>
      <c r="AB525" s="62">
        <v>3414089</v>
      </c>
    </row>
    <row r="526" spans="1:28" ht="15">
      <c r="A526" s="77">
        <v>522</v>
      </c>
      <c r="B526" s="78" t="s">
        <v>734</v>
      </c>
      <c r="C526" s="77" t="s">
        <v>735</v>
      </c>
      <c r="D526" s="77" t="s">
        <v>660</v>
      </c>
      <c r="E526" s="79" t="s">
        <v>736</v>
      </c>
      <c r="F526" s="87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f t="shared" si="78"/>
        <v>0</v>
      </c>
      <c r="M526" s="38">
        <f t="shared" si="79"/>
        <v>0</v>
      </c>
      <c r="N526" s="38">
        <v>0</v>
      </c>
      <c r="O526" s="38">
        <v>0</v>
      </c>
      <c r="P526" s="38">
        <f t="shared" si="80"/>
        <v>0</v>
      </c>
      <c r="R526" s="69" t="s">
        <v>753</v>
      </c>
      <c r="S526" s="181" t="s">
        <v>2239</v>
      </c>
      <c r="T526" s="62">
        <v>1632600</v>
      </c>
      <c r="U526" s="62">
        <v>2347575</v>
      </c>
      <c r="V526" s="62">
        <v>3207425</v>
      </c>
      <c r="X526" s="69" t="s">
        <v>774</v>
      </c>
      <c r="Y526" s="181" t="s">
        <v>2246</v>
      </c>
      <c r="Z526" s="62">
        <v>122569041</v>
      </c>
      <c r="AA526" s="60"/>
      <c r="AB526" s="62">
        <v>2374986</v>
      </c>
    </row>
    <row r="527" spans="1:28" ht="15">
      <c r="A527" s="77">
        <v>523</v>
      </c>
      <c r="B527" s="78" t="s">
        <v>737</v>
      </c>
      <c r="C527" s="77" t="s">
        <v>738</v>
      </c>
      <c r="D527" s="77" t="s">
        <v>660</v>
      </c>
      <c r="E527" s="79" t="s">
        <v>739</v>
      </c>
      <c r="F527" s="87">
        <f t="shared" si="75"/>
        <v>1779903</v>
      </c>
      <c r="G527" s="38">
        <f t="shared" si="76"/>
        <v>2973799</v>
      </c>
      <c r="H527" s="38">
        <f t="shared" si="77"/>
        <v>4753702</v>
      </c>
      <c r="I527" s="38">
        <v>789400</v>
      </c>
      <c r="J527" s="38">
        <v>2184399</v>
      </c>
      <c r="K527" s="38">
        <f t="shared" si="74"/>
        <v>1881210</v>
      </c>
      <c r="L527" s="38">
        <f t="shared" si="78"/>
        <v>1782582</v>
      </c>
      <c r="M527" s="38">
        <f t="shared" si="79"/>
        <v>3663792</v>
      </c>
      <c r="N527" s="38">
        <f>VLOOKUP(C527,X$5:AB1090,4,FALSE)</f>
        <v>476601</v>
      </c>
      <c r="O527" s="38">
        <f t="shared" si="73"/>
        <v>1305981</v>
      </c>
      <c r="P527" s="38">
        <f t="shared" si="80"/>
        <v>8417494</v>
      </c>
      <c r="R527" s="69" t="s">
        <v>756</v>
      </c>
      <c r="S527" s="181" t="s">
        <v>2240</v>
      </c>
      <c r="T527" s="62">
        <v>384600</v>
      </c>
      <c r="U527" s="62">
        <v>417235</v>
      </c>
      <c r="V527" s="62">
        <v>1937983</v>
      </c>
      <c r="X527" s="69" t="s">
        <v>777</v>
      </c>
      <c r="Y527" s="181" t="s">
        <v>2247</v>
      </c>
      <c r="Z527" s="62">
        <v>1363700</v>
      </c>
      <c r="AA527" s="62">
        <v>36200</v>
      </c>
      <c r="AB527" s="62">
        <v>34411624</v>
      </c>
    </row>
    <row r="528" spans="1:28" ht="15">
      <c r="A528" s="77">
        <v>524</v>
      </c>
      <c r="B528" s="78" t="s">
        <v>742</v>
      </c>
      <c r="C528" s="77" t="s">
        <v>740</v>
      </c>
      <c r="D528" s="77" t="s">
        <v>741</v>
      </c>
      <c r="E528" s="79" t="s">
        <v>743</v>
      </c>
      <c r="F528" s="87">
        <f t="shared" si="75"/>
        <v>20270952</v>
      </c>
      <c r="G528" s="38">
        <f t="shared" si="76"/>
        <v>25696731</v>
      </c>
      <c r="H528" s="38">
        <f t="shared" si="77"/>
        <v>45967683</v>
      </c>
      <c r="I528" s="38">
        <v>13647310</v>
      </c>
      <c r="J528" s="38">
        <v>12049421</v>
      </c>
      <c r="K528" s="38">
        <f t="shared" si="74"/>
        <v>1364452</v>
      </c>
      <c r="L528" s="38">
        <f t="shared" si="78"/>
        <v>22190921</v>
      </c>
      <c r="M528" s="38">
        <f t="shared" si="79"/>
        <v>23555373</v>
      </c>
      <c r="N528" s="38">
        <f>VLOOKUP(C528,X$5:AB1091,4,FALSE)</f>
        <v>3848857</v>
      </c>
      <c r="O528" s="38">
        <f t="shared" si="73"/>
        <v>18342064</v>
      </c>
      <c r="P528" s="38">
        <f t="shared" si="80"/>
        <v>69523056</v>
      </c>
      <c r="R528" s="69" t="s">
        <v>759</v>
      </c>
      <c r="S528" s="181" t="s">
        <v>2241</v>
      </c>
      <c r="T528" s="62">
        <v>137800</v>
      </c>
      <c r="U528" s="62">
        <v>1249915</v>
      </c>
      <c r="V528" s="62">
        <v>6960470</v>
      </c>
      <c r="X528" s="69" t="s">
        <v>780</v>
      </c>
      <c r="Y528" s="181" t="s">
        <v>2248</v>
      </c>
      <c r="Z528" s="62">
        <v>918392</v>
      </c>
      <c r="AA528" s="60"/>
      <c r="AB528" s="62">
        <v>1716377</v>
      </c>
    </row>
    <row r="529" spans="1:28" ht="15">
      <c r="A529" s="77">
        <v>525</v>
      </c>
      <c r="B529" s="78" t="s">
        <v>745</v>
      </c>
      <c r="C529" s="77" t="s">
        <v>744</v>
      </c>
      <c r="D529" s="77" t="s">
        <v>741</v>
      </c>
      <c r="E529" s="79" t="s">
        <v>746</v>
      </c>
      <c r="F529" s="87">
        <f t="shared" si="75"/>
        <v>7754000</v>
      </c>
      <c r="G529" s="38">
        <f t="shared" si="76"/>
        <v>8177117</v>
      </c>
      <c r="H529" s="38">
        <f t="shared" si="77"/>
        <v>15931117</v>
      </c>
      <c r="I529" s="38">
        <v>3049172</v>
      </c>
      <c r="J529" s="38">
        <v>5127945</v>
      </c>
      <c r="K529" s="38">
        <f t="shared" si="74"/>
        <v>639470</v>
      </c>
      <c r="L529" s="38">
        <f t="shared" si="78"/>
        <v>37913914</v>
      </c>
      <c r="M529" s="38">
        <f t="shared" si="79"/>
        <v>38553384</v>
      </c>
      <c r="N529" s="38">
        <f>VLOOKUP(C529,X$5:AB1092,4,FALSE)</f>
        <v>19063520</v>
      </c>
      <c r="O529" s="38">
        <f t="shared" si="73"/>
        <v>18850394</v>
      </c>
      <c r="P529" s="38">
        <f t="shared" si="80"/>
        <v>54484501</v>
      </c>
      <c r="R529" s="69" t="s">
        <v>762</v>
      </c>
      <c r="S529" s="181" t="s">
        <v>2242</v>
      </c>
      <c r="T529" s="62">
        <v>58000</v>
      </c>
      <c r="U529" s="62">
        <v>1080935</v>
      </c>
      <c r="V529" s="62">
        <v>1235275</v>
      </c>
      <c r="X529" s="69" t="s">
        <v>783</v>
      </c>
      <c r="Y529" s="181" t="s">
        <v>2249</v>
      </c>
      <c r="Z529" s="62">
        <v>1069255</v>
      </c>
      <c r="AA529" s="60"/>
      <c r="AB529" s="62">
        <v>965954</v>
      </c>
    </row>
    <row r="530" spans="1:28" ht="15">
      <c r="A530" s="77">
        <v>526</v>
      </c>
      <c r="B530" s="78" t="s">
        <v>748</v>
      </c>
      <c r="C530" s="77" t="s">
        <v>747</v>
      </c>
      <c r="D530" s="77" t="s">
        <v>741</v>
      </c>
      <c r="E530" s="79" t="s">
        <v>749</v>
      </c>
      <c r="F530" s="87">
        <f t="shared" si="75"/>
        <v>1836316</v>
      </c>
      <c r="G530" s="38">
        <f t="shared" si="76"/>
        <v>27981241</v>
      </c>
      <c r="H530" s="38">
        <f t="shared" si="77"/>
        <v>29817557</v>
      </c>
      <c r="I530" s="38">
        <v>11278739</v>
      </c>
      <c r="J530" s="38">
        <v>16702502</v>
      </c>
      <c r="K530" s="38">
        <f t="shared" si="74"/>
        <v>0</v>
      </c>
      <c r="L530" s="38">
        <f t="shared" si="78"/>
        <v>10896551</v>
      </c>
      <c r="M530" s="38">
        <f t="shared" si="79"/>
        <v>10896551</v>
      </c>
      <c r="N530" s="38">
        <f>VLOOKUP(C530,X$5:AB1093,4,FALSE)</f>
        <v>0</v>
      </c>
      <c r="O530" s="38">
        <f t="shared" si="73"/>
        <v>10896551</v>
      </c>
      <c r="P530" s="38">
        <f t="shared" si="80"/>
        <v>40714108</v>
      </c>
      <c r="R530" s="69" t="s">
        <v>765</v>
      </c>
      <c r="S530" s="181" t="s">
        <v>2243</v>
      </c>
      <c r="T530" s="62">
        <v>15437164</v>
      </c>
      <c r="U530" s="62">
        <v>3356921</v>
      </c>
      <c r="V530" s="62">
        <v>10152822</v>
      </c>
      <c r="X530" s="69" t="s">
        <v>786</v>
      </c>
      <c r="Y530" s="181" t="s">
        <v>2250</v>
      </c>
      <c r="Z530" s="60"/>
      <c r="AA530" s="60"/>
      <c r="AB530" s="62">
        <v>2978980</v>
      </c>
    </row>
    <row r="531" spans="1:28" ht="15">
      <c r="A531" s="77">
        <v>527</v>
      </c>
      <c r="B531" s="78" t="s">
        <v>751</v>
      </c>
      <c r="C531" s="77" t="s">
        <v>750</v>
      </c>
      <c r="D531" s="77" t="s">
        <v>741</v>
      </c>
      <c r="E531" s="79" t="s">
        <v>752</v>
      </c>
      <c r="F531" s="87">
        <f t="shared" si="75"/>
        <v>11579490</v>
      </c>
      <c r="G531" s="38">
        <f t="shared" si="76"/>
        <v>15043968</v>
      </c>
      <c r="H531" s="38">
        <f t="shared" si="77"/>
        <v>26623458</v>
      </c>
      <c r="I531" s="38">
        <v>350101</v>
      </c>
      <c r="J531" s="38">
        <v>14693867</v>
      </c>
      <c r="K531" s="38">
        <f t="shared" si="74"/>
        <v>26352789</v>
      </c>
      <c r="L531" s="38">
        <f t="shared" si="78"/>
        <v>47055835</v>
      </c>
      <c r="M531" s="38">
        <f t="shared" si="79"/>
        <v>73408624</v>
      </c>
      <c r="N531" s="38">
        <f>VLOOKUP(C531,X$5:AB1094,4,FALSE)</f>
        <v>884290</v>
      </c>
      <c r="O531" s="38">
        <f t="shared" si="73"/>
        <v>46171545</v>
      </c>
      <c r="P531" s="38">
        <f t="shared" si="80"/>
        <v>100032082</v>
      </c>
      <c r="R531" s="69" t="s">
        <v>768</v>
      </c>
      <c r="S531" s="181" t="s">
        <v>2244</v>
      </c>
      <c r="T531" s="62">
        <v>439500</v>
      </c>
      <c r="U531" s="62">
        <v>4189030</v>
      </c>
      <c r="V531" s="62">
        <v>4799762</v>
      </c>
      <c r="X531" s="69" t="s">
        <v>789</v>
      </c>
      <c r="Y531" s="181" t="s">
        <v>1858</v>
      </c>
      <c r="Z531" s="60"/>
      <c r="AA531" s="60"/>
      <c r="AB531" s="62">
        <v>8510211</v>
      </c>
    </row>
    <row r="532" spans="1:28" ht="15">
      <c r="A532" s="77">
        <v>528</v>
      </c>
      <c r="B532" s="78" t="s">
        <v>754</v>
      </c>
      <c r="C532" s="77" t="s">
        <v>753</v>
      </c>
      <c r="D532" s="77" t="s">
        <v>741</v>
      </c>
      <c r="E532" s="79" t="s">
        <v>755</v>
      </c>
      <c r="F532" s="87">
        <f t="shared" si="75"/>
        <v>1632600</v>
      </c>
      <c r="G532" s="38">
        <f t="shared" si="76"/>
        <v>5555000</v>
      </c>
      <c r="H532" s="38">
        <f t="shared" si="77"/>
        <v>7187600</v>
      </c>
      <c r="I532" s="38">
        <v>2347575</v>
      </c>
      <c r="J532" s="38">
        <v>3207425</v>
      </c>
      <c r="K532" s="38">
        <f t="shared" si="74"/>
        <v>0</v>
      </c>
      <c r="L532" s="38">
        <f t="shared" si="78"/>
        <v>1366757</v>
      </c>
      <c r="M532" s="38">
        <f t="shared" si="79"/>
        <v>1366757</v>
      </c>
      <c r="N532" s="38">
        <f>VLOOKUP(C532,X$5:AB1095,4,FALSE)</f>
        <v>952600</v>
      </c>
      <c r="O532" s="38">
        <f t="shared" si="73"/>
        <v>414157</v>
      </c>
      <c r="P532" s="38">
        <f t="shared" si="80"/>
        <v>8554357</v>
      </c>
      <c r="R532" s="69" t="s">
        <v>771</v>
      </c>
      <c r="S532" s="181" t="s">
        <v>2245</v>
      </c>
      <c r="T532" s="62">
        <v>3818500</v>
      </c>
      <c r="U532" s="62">
        <v>5240480</v>
      </c>
      <c r="V532" s="62">
        <v>6265133</v>
      </c>
      <c r="X532" s="69" t="s">
        <v>791</v>
      </c>
      <c r="Y532" s="181" t="s">
        <v>2251</v>
      </c>
      <c r="Z532" s="62">
        <v>31473150</v>
      </c>
      <c r="AA532" s="62">
        <v>36378154</v>
      </c>
      <c r="AB532" s="62">
        <v>44544976</v>
      </c>
    </row>
    <row r="533" spans="1:28" ht="15">
      <c r="A533" s="77">
        <v>529</v>
      </c>
      <c r="B533" s="78" t="s">
        <v>757</v>
      </c>
      <c r="C533" s="77" t="s">
        <v>756</v>
      </c>
      <c r="D533" s="77" t="s">
        <v>741</v>
      </c>
      <c r="E533" s="79" t="s">
        <v>758</v>
      </c>
      <c r="F533" s="87">
        <f t="shared" si="75"/>
        <v>384600</v>
      </c>
      <c r="G533" s="38">
        <f t="shared" si="76"/>
        <v>2355218</v>
      </c>
      <c r="H533" s="38">
        <f t="shared" si="77"/>
        <v>2739818</v>
      </c>
      <c r="I533" s="38">
        <v>417235</v>
      </c>
      <c r="J533" s="38">
        <v>1937983</v>
      </c>
      <c r="K533" s="38">
        <f t="shared" si="74"/>
        <v>0</v>
      </c>
      <c r="L533" s="38">
        <f t="shared" si="78"/>
        <v>287612</v>
      </c>
      <c r="M533" s="38">
        <f t="shared" si="79"/>
        <v>287612</v>
      </c>
      <c r="N533" s="38">
        <f>VLOOKUP(C533,X$5:AB1096,4,FALSE)</f>
        <v>0</v>
      </c>
      <c r="O533" s="38">
        <f t="shared" si="73"/>
        <v>287612</v>
      </c>
      <c r="P533" s="38">
        <f t="shared" si="80"/>
        <v>3027430</v>
      </c>
      <c r="R533" s="69" t="s">
        <v>774</v>
      </c>
      <c r="S533" s="181" t="s">
        <v>2246</v>
      </c>
      <c r="T533" s="62">
        <v>14295918</v>
      </c>
      <c r="U533" s="62">
        <v>2085161</v>
      </c>
      <c r="V533" s="62">
        <v>15077180</v>
      </c>
      <c r="X533" s="69" t="s">
        <v>794</v>
      </c>
      <c r="Y533" s="181" t="s">
        <v>2009</v>
      </c>
      <c r="Z533" s="62">
        <v>4688060</v>
      </c>
      <c r="AA533" s="62">
        <v>1576930</v>
      </c>
      <c r="AB533" s="62">
        <v>54775317</v>
      </c>
    </row>
    <row r="534" spans="1:28" ht="15">
      <c r="A534" s="77">
        <v>530</v>
      </c>
      <c r="B534" s="78" t="s">
        <v>760</v>
      </c>
      <c r="C534" s="77" t="s">
        <v>759</v>
      </c>
      <c r="D534" s="77" t="s">
        <v>741</v>
      </c>
      <c r="E534" s="79" t="s">
        <v>761</v>
      </c>
      <c r="F534" s="87">
        <f t="shared" si="75"/>
        <v>137800</v>
      </c>
      <c r="G534" s="38">
        <f t="shared" si="76"/>
        <v>8210385</v>
      </c>
      <c r="H534" s="38">
        <f t="shared" si="77"/>
        <v>8348185</v>
      </c>
      <c r="I534" s="38">
        <v>1249915</v>
      </c>
      <c r="J534" s="38">
        <v>6960470</v>
      </c>
      <c r="K534" s="38">
        <f t="shared" si="74"/>
        <v>207500</v>
      </c>
      <c r="L534" s="38">
        <f t="shared" si="78"/>
        <v>2247179</v>
      </c>
      <c r="M534" s="38">
        <f t="shared" si="79"/>
        <v>2454679</v>
      </c>
      <c r="N534" s="38">
        <f>VLOOKUP(C534,X$5:AB1097,4,FALSE)</f>
        <v>0</v>
      </c>
      <c r="O534" s="38">
        <f t="shared" si="73"/>
        <v>2247179</v>
      </c>
      <c r="P534" s="38">
        <f t="shared" si="80"/>
        <v>10802864</v>
      </c>
      <c r="R534" s="69" t="s">
        <v>777</v>
      </c>
      <c r="S534" s="181" t="s">
        <v>2247</v>
      </c>
      <c r="T534" s="62">
        <v>4201100</v>
      </c>
      <c r="U534" s="62">
        <v>406758</v>
      </c>
      <c r="V534" s="62">
        <v>7876251</v>
      </c>
      <c r="X534" s="69" t="s">
        <v>796</v>
      </c>
      <c r="Y534" s="181" t="s">
        <v>2252</v>
      </c>
      <c r="Z534" s="62">
        <v>35665</v>
      </c>
      <c r="AA534" s="62">
        <v>309800</v>
      </c>
      <c r="AB534" s="62">
        <v>18666806</v>
      </c>
    </row>
    <row r="535" spans="1:28" ht="15">
      <c r="A535" s="77">
        <v>531</v>
      </c>
      <c r="B535" s="78" t="s">
        <v>763</v>
      </c>
      <c r="C535" s="77" t="s">
        <v>762</v>
      </c>
      <c r="D535" s="77" t="s">
        <v>741</v>
      </c>
      <c r="E535" s="79" t="s">
        <v>764</v>
      </c>
      <c r="F535" s="87">
        <f t="shared" si="75"/>
        <v>58000</v>
      </c>
      <c r="G535" s="38">
        <f t="shared" si="76"/>
        <v>2316210</v>
      </c>
      <c r="H535" s="38">
        <f t="shared" si="77"/>
        <v>2374210</v>
      </c>
      <c r="I535" s="38">
        <v>1080935</v>
      </c>
      <c r="J535" s="38">
        <v>1235275</v>
      </c>
      <c r="K535" s="38">
        <f t="shared" si="74"/>
        <v>0</v>
      </c>
      <c r="L535" s="38">
        <f t="shared" si="78"/>
        <v>2375876</v>
      </c>
      <c r="M535" s="38">
        <f t="shared" si="79"/>
        <v>2375876</v>
      </c>
      <c r="N535" s="38">
        <f>VLOOKUP(C535,X$5:AB1098,4,FALSE)</f>
        <v>0</v>
      </c>
      <c r="O535" s="38">
        <f t="shared" si="73"/>
        <v>2375876</v>
      </c>
      <c r="P535" s="38">
        <f t="shared" si="80"/>
        <v>4750086</v>
      </c>
      <c r="R535" s="69" t="s">
        <v>780</v>
      </c>
      <c r="S535" s="181" t="s">
        <v>2248</v>
      </c>
      <c r="T535" s="62">
        <v>15771271</v>
      </c>
      <c r="U535" s="62">
        <v>199250</v>
      </c>
      <c r="V535" s="62">
        <v>5639905</v>
      </c>
      <c r="X535" s="69" t="s">
        <v>799</v>
      </c>
      <c r="Y535" s="181" t="s">
        <v>2253</v>
      </c>
      <c r="Z535" s="60"/>
      <c r="AA535" s="60"/>
      <c r="AB535" s="62">
        <v>21800</v>
      </c>
    </row>
    <row r="536" spans="1:28" ht="15">
      <c r="A536" s="77">
        <v>532</v>
      </c>
      <c r="B536" s="78" t="s">
        <v>766</v>
      </c>
      <c r="C536" s="77" t="s">
        <v>765</v>
      </c>
      <c r="D536" s="77" t="s">
        <v>741</v>
      </c>
      <c r="E536" s="79" t="s">
        <v>767</v>
      </c>
      <c r="F536" s="87">
        <f t="shared" si="75"/>
        <v>15437164</v>
      </c>
      <c r="G536" s="38">
        <f t="shared" si="76"/>
        <v>13509743</v>
      </c>
      <c r="H536" s="38">
        <f t="shared" si="77"/>
        <v>28946907</v>
      </c>
      <c r="I536" s="38">
        <v>3356921</v>
      </c>
      <c r="J536" s="38">
        <v>10152822</v>
      </c>
      <c r="K536" s="38">
        <f t="shared" si="74"/>
        <v>44952500</v>
      </c>
      <c r="L536" s="38">
        <f t="shared" si="78"/>
        <v>23604149</v>
      </c>
      <c r="M536" s="38">
        <f t="shared" si="79"/>
        <v>68556649</v>
      </c>
      <c r="N536" s="38">
        <f>VLOOKUP(C536,X$5:AB1099,4,FALSE)</f>
        <v>208300</v>
      </c>
      <c r="O536" s="38">
        <f t="shared" si="73"/>
        <v>23395849</v>
      </c>
      <c r="P536" s="38">
        <f t="shared" si="80"/>
        <v>97503556</v>
      </c>
      <c r="R536" s="69" t="s">
        <v>783</v>
      </c>
      <c r="S536" s="181" t="s">
        <v>2249</v>
      </c>
      <c r="T536" s="62">
        <v>180013300</v>
      </c>
      <c r="U536" s="62">
        <v>517695</v>
      </c>
      <c r="V536" s="62">
        <v>4317110</v>
      </c>
      <c r="X536" s="69" t="s">
        <v>802</v>
      </c>
      <c r="Y536" s="181" t="s">
        <v>2254</v>
      </c>
      <c r="Z536" s="62">
        <v>273000</v>
      </c>
      <c r="AA536" s="62">
        <v>54569</v>
      </c>
      <c r="AB536" s="62">
        <v>588070</v>
      </c>
    </row>
    <row r="537" spans="1:28" ht="15">
      <c r="A537" s="77">
        <v>533</v>
      </c>
      <c r="B537" s="78" t="s">
        <v>769</v>
      </c>
      <c r="C537" s="77" t="s">
        <v>768</v>
      </c>
      <c r="D537" s="77" t="s">
        <v>741</v>
      </c>
      <c r="E537" s="79" t="s">
        <v>770</v>
      </c>
      <c r="F537" s="87">
        <f t="shared" si="75"/>
        <v>439500</v>
      </c>
      <c r="G537" s="38">
        <f t="shared" si="76"/>
        <v>8988792</v>
      </c>
      <c r="H537" s="38">
        <f t="shared" si="77"/>
        <v>9428292</v>
      </c>
      <c r="I537" s="38">
        <v>4189030</v>
      </c>
      <c r="J537" s="38">
        <v>4799762</v>
      </c>
      <c r="K537" s="38">
        <f t="shared" si="74"/>
        <v>0</v>
      </c>
      <c r="L537" s="38">
        <f t="shared" si="78"/>
        <v>5052291</v>
      </c>
      <c r="M537" s="38">
        <f t="shared" si="79"/>
        <v>5052291</v>
      </c>
      <c r="N537" s="38">
        <f>VLOOKUP(C537,X$5:AB1100,4,FALSE)</f>
        <v>720000</v>
      </c>
      <c r="O537" s="38">
        <f t="shared" si="73"/>
        <v>4332291</v>
      </c>
      <c r="P537" s="38">
        <f t="shared" si="80"/>
        <v>14480583</v>
      </c>
      <c r="R537" s="69" t="s">
        <v>786</v>
      </c>
      <c r="S537" s="181" t="s">
        <v>2250</v>
      </c>
      <c r="T537" s="62">
        <v>8529400</v>
      </c>
      <c r="U537" s="62">
        <v>10258355</v>
      </c>
      <c r="V537" s="62">
        <v>12844153</v>
      </c>
      <c r="X537" s="69" t="s">
        <v>803</v>
      </c>
      <c r="Y537" s="181" t="s">
        <v>2255</v>
      </c>
      <c r="Z537" s="60"/>
      <c r="AA537" s="60"/>
      <c r="AB537" s="62">
        <v>56905</v>
      </c>
    </row>
    <row r="538" spans="1:28" ht="15">
      <c r="A538" s="77">
        <v>534</v>
      </c>
      <c r="B538" s="78" t="s">
        <v>772</v>
      </c>
      <c r="C538" s="77" t="s">
        <v>771</v>
      </c>
      <c r="D538" s="77" t="s">
        <v>741</v>
      </c>
      <c r="E538" s="79" t="s">
        <v>773</v>
      </c>
      <c r="F538" s="87">
        <f t="shared" si="75"/>
        <v>3818500</v>
      </c>
      <c r="G538" s="38">
        <f t="shared" si="76"/>
        <v>11505613</v>
      </c>
      <c r="H538" s="38">
        <f t="shared" si="77"/>
        <v>15324113</v>
      </c>
      <c r="I538" s="38">
        <v>5240480</v>
      </c>
      <c r="J538" s="38">
        <v>6265133</v>
      </c>
      <c r="K538" s="38">
        <f t="shared" si="74"/>
        <v>473800</v>
      </c>
      <c r="L538" s="38">
        <f t="shared" si="78"/>
        <v>3414089</v>
      </c>
      <c r="M538" s="38">
        <f t="shared" si="79"/>
        <v>3887889</v>
      </c>
      <c r="N538" s="38">
        <f>VLOOKUP(C538,X$5:AB1101,4,FALSE)</f>
        <v>0</v>
      </c>
      <c r="O538" s="38">
        <f t="shared" si="73"/>
        <v>3414089</v>
      </c>
      <c r="P538" s="38">
        <f t="shared" si="80"/>
        <v>19212002</v>
      </c>
      <c r="R538" s="69" t="s">
        <v>789</v>
      </c>
      <c r="S538" s="181" t="s">
        <v>1858</v>
      </c>
      <c r="T538" s="62">
        <v>11272250</v>
      </c>
      <c r="U538" s="62">
        <v>1979002</v>
      </c>
      <c r="V538" s="62">
        <v>9672964</v>
      </c>
      <c r="X538" s="69" t="s">
        <v>804</v>
      </c>
      <c r="Y538" s="181" t="s">
        <v>2256</v>
      </c>
      <c r="Z538" s="60"/>
      <c r="AA538" s="60"/>
      <c r="AB538" s="62">
        <v>1184280</v>
      </c>
    </row>
    <row r="539" spans="1:28" ht="15">
      <c r="A539" s="77">
        <v>535</v>
      </c>
      <c r="B539" s="78" t="s">
        <v>775</v>
      </c>
      <c r="C539" s="77" t="s">
        <v>774</v>
      </c>
      <c r="D539" s="77" t="s">
        <v>741</v>
      </c>
      <c r="E539" s="79" t="s">
        <v>776</v>
      </c>
      <c r="F539" s="87">
        <f t="shared" si="75"/>
        <v>14295918</v>
      </c>
      <c r="G539" s="38">
        <f t="shared" si="76"/>
        <v>17162341</v>
      </c>
      <c r="H539" s="38">
        <f t="shared" si="77"/>
        <v>31458259</v>
      </c>
      <c r="I539" s="38">
        <v>2085161</v>
      </c>
      <c r="J539" s="38">
        <v>15077180</v>
      </c>
      <c r="K539" s="38">
        <f t="shared" si="74"/>
        <v>122569041</v>
      </c>
      <c r="L539" s="38">
        <f t="shared" si="78"/>
        <v>2374986</v>
      </c>
      <c r="M539" s="38">
        <f t="shared" si="79"/>
        <v>124944027</v>
      </c>
      <c r="N539" s="38">
        <f>VLOOKUP(C539,X$5:AB1102,4,FALSE)</f>
        <v>0</v>
      </c>
      <c r="O539" s="38">
        <f t="shared" si="73"/>
        <v>2374986</v>
      </c>
      <c r="P539" s="38">
        <f t="shared" si="80"/>
        <v>156402286</v>
      </c>
      <c r="R539" s="69" t="s">
        <v>791</v>
      </c>
      <c r="S539" s="181" t="s">
        <v>2251</v>
      </c>
      <c r="T539" s="62">
        <v>12349600</v>
      </c>
      <c r="U539" s="62">
        <v>18595562</v>
      </c>
      <c r="V539" s="62">
        <v>21472471</v>
      </c>
      <c r="X539" s="69" t="s">
        <v>805</v>
      </c>
      <c r="Y539" s="181" t="s">
        <v>2257</v>
      </c>
      <c r="Z539" s="62">
        <v>991046</v>
      </c>
      <c r="AA539" s="62">
        <v>482450</v>
      </c>
      <c r="AB539" s="62">
        <v>3861848</v>
      </c>
    </row>
    <row r="540" spans="1:28" ht="15">
      <c r="A540" s="77">
        <v>536</v>
      </c>
      <c r="B540" s="78" t="s">
        <v>778</v>
      </c>
      <c r="C540" s="77" t="s">
        <v>777</v>
      </c>
      <c r="D540" s="77" t="s">
        <v>741</v>
      </c>
      <c r="E540" s="79" t="s">
        <v>779</v>
      </c>
      <c r="F540" s="87">
        <f t="shared" si="75"/>
        <v>4201100</v>
      </c>
      <c r="G540" s="38">
        <f t="shared" si="76"/>
        <v>8283009</v>
      </c>
      <c r="H540" s="38">
        <f t="shared" si="77"/>
        <v>12484109</v>
      </c>
      <c r="I540" s="38">
        <v>406758</v>
      </c>
      <c r="J540" s="38">
        <v>7876251</v>
      </c>
      <c r="K540" s="38">
        <f t="shared" si="74"/>
        <v>1363700</v>
      </c>
      <c r="L540" s="38">
        <f t="shared" si="78"/>
        <v>34447824</v>
      </c>
      <c r="M540" s="38">
        <f t="shared" si="79"/>
        <v>35811524</v>
      </c>
      <c r="N540" s="38">
        <f>VLOOKUP(C540,X$5:AB1103,4,FALSE)</f>
        <v>36200</v>
      </c>
      <c r="O540" s="38">
        <f t="shared" si="73"/>
        <v>34411624</v>
      </c>
      <c r="P540" s="38">
        <f t="shared" si="80"/>
        <v>48295633</v>
      </c>
      <c r="R540" s="69" t="s">
        <v>794</v>
      </c>
      <c r="S540" s="181" t="s">
        <v>2009</v>
      </c>
      <c r="T540" s="62">
        <v>78468094</v>
      </c>
      <c r="U540" s="62">
        <v>2444011</v>
      </c>
      <c r="V540" s="62">
        <v>24940098</v>
      </c>
      <c r="X540" s="69" t="s">
        <v>809</v>
      </c>
      <c r="Y540" s="181" t="s">
        <v>1956</v>
      </c>
      <c r="Z540" s="62">
        <v>801163</v>
      </c>
      <c r="AA540" s="62">
        <v>83650</v>
      </c>
      <c r="AB540" s="62">
        <v>1110644</v>
      </c>
    </row>
    <row r="541" spans="1:28" ht="15">
      <c r="A541" s="77">
        <v>537</v>
      </c>
      <c r="B541" s="78" t="s">
        <v>781</v>
      </c>
      <c r="C541" s="77" t="s">
        <v>780</v>
      </c>
      <c r="D541" s="77" t="s">
        <v>741</v>
      </c>
      <c r="E541" s="79" t="s">
        <v>782</v>
      </c>
      <c r="F541" s="87">
        <f t="shared" si="75"/>
        <v>15771271</v>
      </c>
      <c r="G541" s="38">
        <f t="shared" si="76"/>
        <v>5839155</v>
      </c>
      <c r="H541" s="38">
        <f t="shared" si="77"/>
        <v>21610426</v>
      </c>
      <c r="I541" s="38">
        <v>199250</v>
      </c>
      <c r="J541" s="38">
        <v>5639905</v>
      </c>
      <c r="K541" s="38">
        <f t="shared" si="74"/>
        <v>918392</v>
      </c>
      <c r="L541" s="38">
        <f t="shared" si="78"/>
        <v>1716377</v>
      </c>
      <c r="M541" s="38">
        <f t="shared" si="79"/>
        <v>2634769</v>
      </c>
      <c r="N541" s="38">
        <f>VLOOKUP(C541,X$5:AB1104,4,FALSE)</f>
        <v>0</v>
      </c>
      <c r="O541" s="38">
        <f t="shared" si="73"/>
        <v>1716377</v>
      </c>
      <c r="P541" s="38">
        <f t="shared" si="80"/>
        <v>24245195</v>
      </c>
      <c r="R541" s="69" t="s">
        <v>796</v>
      </c>
      <c r="S541" s="181" t="s">
        <v>2252</v>
      </c>
      <c r="T541" s="62">
        <v>15455761</v>
      </c>
      <c r="U541" s="62">
        <v>14870449</v>
      </c>
      <c r="V541" s="62">
        <v>20628000</v>
      </c>
      <c r="X541" s="69" t="s">
        <v>812</v>
      </c>
      <c r="Y541" s="181" t="s">
        <v>2258</v>
      </c>
      <c r="Z541" s="62">
        <v>585150</v>
      </c>
      <c r="AA541" s="62">
        <v>1648750</v>
      </c>
      <c r="AB541" s="62">
        <v>975320</v>
      </c>
    </row>
    <row r="542" spans="1:28" ht="15">
      <c r="A542" s="77">
        <v>538</v>
      </c>
      <c r="B542" s="78" t="s">
        <v>784</v>
      </c>
      <c r="C542" s="77" t="s">
        <v>783</v>
      </c>
      <c r="D542" s="77" t="s">
        <v>741</v>
      </c>
      <c r="E542" s="79" t="s">
        <v>785</v>
      </c>
      <c r="F542" s="87">
        <f t="shared" si="75"/>
        <v>180013300</v>
      </c>
      <c r="G542" s="38">
        <f t="shared" si="76"/>
        <v>4834805</v>
      </c>
      <c r="H542" s="38">
        <f t="shared" si="77"/>
        <v>184848105</v>
      </c>
      <c r="I542" s="38">
        <v>517695</v>
      </c>
      <c r="J542" s="38">
        <v>4317110</v>
      </c>
      <c r="K542" s="38">
        <f t="shared" si="74"/>
        <v>1069255</v>
      </c>
      <c r="L542" s="38">
        <f t="shared" si="78"/>
        <v>965954</v>
      </c>
      <c r="M542" s="38">
        <f t="shared" si="79"/>
        <v>2035209</v>
      </c>
      <c r="N542" s="38">
        <f>VLOOKUP(C542,X$5:AB1105,4,FALSE)</f>
        <v>0</v>
      </c>
      <c r="O542" s="38">
        <f t="shared" si="73"/>
        <v>965954</v>
      </c>
      <c r="P542" s="38">
        <f t="shared" si="80"/>
        <v>186883314</v>
      </c>
      <c r="R542" s="69" t="s">
        <v>799</v>
      </c>
      <c r="S542" s="181" t="s">
        <v>2253</v>
      </c>
      <c r="T542" s="60"/>
      <c r="U542" s="60"/>
      <c r="V542" s="62">
        <v>171000</v>
      </c>
      <c r="X542" s="69" t="s">
        <v>816</v>
      </c>
      <c r="Y542" s="181" t="s">
        <v>1921</v>
      </c>
      <c r="Z542" s="62">
        <v>117000</v>
      </c>
      <c r="AA542" s="62">
        <v>207771</v>
      </c>
      <c r="AB542" s="62">
        <v>5548433</v>
      </c>
    </row>
    <row r="543" spans="1:28" ht="15">
      <c r="A543" s="77">
        <v>539</v>
      </c>
      <c r="B543" s="78" t="s">
        <v>787</v>
      </c>
      <c r="C543" s="77" t="s">
        <v>786</v>
      </c>
      <c r="D543" s="77" t="s">
        <v>741</v>
      </c>
      <c r="E543" s="79" t="s">
        <v>788</v>
      </c>
      <c r="F543" s="87">
        <f t="shared" si="75"/>
        <v>8529400</v>
      </c>
      <c r="G543" s="38">
        <f t="shared" si="76"/>
        <v>23102508</v>
      </c>
      <c r="H543" s="38">
        <f t="shared" si="77"/>
        <v>31631908</v>
      </c>
      <c r="I543" s="38">
        <v>10258355</v>
      </c>
      <c r="J543" s="38">
        <v>12844153</v>
      </c>
      <c r="K543" s="38">
        <f t="shared" si="74"/>
        <v>0</v>
      </c>
      <c r="L543" s="38">
        <f t="shared" si="78"/>
        <v>2978980</v>
      </c>
      <c r="M543" s="38">
        <f t="shared" si="79"/>
        <v>2978980</v>
      </c>
      <c r="N543" s="38">
        <f>VLOOKUP(C543,X$5:AB1106,4,FALSE)</f>
        <v>0</v>
      </c>
      <c r="O543" s="38">
        <f t="shared" si="73"/>
        <v>2978980</v>
      </c>
      <c r="P543" s="38">
        <f t="shared" si="80"/>
        <v>34610888</v>
      </c>
      <c r="R543" s="69" t="s">
        <v>802</v>
      </c>
      <c r="S543" s="181" t="s">
        <v>2254</v>
      </c>
      <c r="T543" s="62">
        <v>24600</v>
      </c>
      <c r="U543" s="62">
        <v>132950</v>
      </c>
      <c r="V543" s="62">
        <v>1532805</v>
      </c>
      <c r="X543" s="69" t="s">
        <v>819</v>
      </c>
      <c r="Y543" s="181" t="s">
        <v>2259</v>
      </c>
      <c r="Z543" s="62">
        <v>759000</v>
      </c>
      <c r="AA543" s="60"/>
      <c r="AB543" s="62">
        <v>4086344</v>
      </c>
    </row>
    <row r="544" spans="1:28" ht="15">
      <c r="A544" s="77">
        <v>540</v>
      </c>
      <c r="B544" s="78" t="s">
        <v>790</v>
      </c>
      <c r="C544" s="77" t="s">
        <v>789</v>
      </c>
      <c r="D544" s="77" t="s">
        <v>741</v>
      </c>
      <c r="E544" s="79" t="s">
        <v>1250</v>
      </c>
      <c r="F544" s="87">
        <f t="shared" si="75"/>
        <v>11272250</v>
      </c>
      <c r="G544" s="38">
        <f t="shared" si="76"/>
        <v>11651966</v>
      </c>
      <c r="H544" s="38">
        <f t="shared" si="77"/>
        <v>22924216</v>
      </c>
      <c r="I544" s="38">
        <v>1979002</v>
      </c>
      <c r="J544" s="38">
        <v>9672964</v>
      </c>
      <c r="K544" s="38">
        <f t="shared" si="74"/>
        <v>0</v>
      </c>
      <c r="L544" s="38">
        <f t="shared" si="78"/>
        <v>8510211</v>
      </c>
      <c r="M544" s="38">
        <f t="shared" si="79"/>
        <v>8510211</v>
      </c>
      <c r="N544" s="38">
        <f>VLOOKUP(C544,X$5:AB1107,4,FALSE)</f>
        <v>0</v>
      </c>
      <c r="O544" s="38">
        <f t="shared" si="73"/>
        <v>8510211</v>
      </c>
      <c r="P544" s="38">
        <f t="shared" si="80"/>
        <v>31434427</v>
      </c>
      <c r="R544" s="69" t="s">
        <v>803</v>
      </c>
      <c r="S544" s="181" t="s">
        <v>2255</v>
      </c>
      <c r="T544" s="62">
        <v>260000</v>
      </c>
      <c r="U544" s="62">
        <v>9100</v>
      </c>
      <c r="V544" s="62">
        <v>622568</v>
      </c>
      <c r="X544" s="69" t="s">
        <v>821</v>
      </c>
      <c r="Y544" s="181" t="s">
        <v>2260</v>
      </c>
      <c r="Z544" s="62">
        <v>366525</v>
      </c>
      <c r="AA544" s="62">
        <v>3000</v>
      </c>
      <c r="AB544" s="62">
        <v>32500</v>
      </c>
    </row>
    <row r="545" spans="1:28" ht="15">
      <c r="A545" s="77">
        <v>541</v>
      </c>
      <c r="B545" s="78" t="s">
        <v>792</v>
      </c>
      <c r="C545" s="77" t="s">
        <v>791</v>
      </c>
      <c r="D545" s="77" t="s">
        <v>741</v>
      </c>
      <c r="E545" s="79" t="s">
        <v>793</v>
      </c>
      <c r="F545" s="87">
        <f t="shared" si="75"/>
        <v>12349600</v>
      </c>
      <c r="G545" s="38">
        <f t="shared" si="76"/>
        <v>40068033</v>
      </c>
      <c r="H545" s="38">
        <f t="shared" si="77"/>
        <v>52417633</v>
      </c>
      <c r="I545" s="38">
        <v>18595562</v>
      </c>
      <c r="J545" s="38">
        <v>21472471</v>
      </c>
      <c r="K545" s="38">
        <f t="shared" si="74"/>
        <v>31473150</v>
      </c>
      <c r="L545" s="38">
        <f t="shared" si="78"/>
        <v>80923130</v>
      </c>
      <c r="M545" s="38">
        <f t="shared" si="79"/>
        <v>112396280</v>
      </c>
      <c r="N545" s="38">
        <f>VLOOKUP(C545,X$5:AB1108,4,FALSE)</f>
        <v>36378154</v>
      </c>
      <c r="O545" s="38">
        <f t="shared" si="73"/>
        <v>44544976</v>
      </c>
      <c r="P545" s="38">
        <f t="shared" si="80"/>
        <v>164813913</v>
      </c>
      <c r="R545" s="69" t="s">
        <v>804</v>
      </c>
      <c r="S545" s="181" t="s">
        <v>2256</v>
      </c>
      <c r="T545" s="60"/>
      <c r="U545" s="60"/>
      <c r="V545" s="62">
        <v>672824</v>
      </c>
      <c r="X545" s="69" t="s">
        <v>824</v>
      </c>
      <c r="Y545" s="181" t="s">
        <v>2261</v>
      </c>
      <c r="Z545" s="62">
        <v>178495</v>
      </c>
      <c r="AA545" s="62">
        <v>5100</v>
      </c>
      <c r="AB545" s="62">
        <v>807072</v>
      </c>
    </row>
    <row r="546" spans="1:28" ht="15">
      <c r="A546" s="77">
        <v>542</v>
      </c>
      <c r="B546" s="78" t="s">
        <v>795</v>
      </c>
      <c r="C546" s="77" t="s">
        <v>794</v>
      </c>
      <c r="D546" s="77" t="s">
        <v>741</v>
      </c>
      <c r="E546" s="79" t="s">
        <v>1719</v>
      </c>
      <c r="F546" s="87">
        <f t="shared" si="75"/>
        <v>78468094</v>
      </c>
      <c r="G546" s="38">
        <f t="shared" si="76"/>
        <v>27384109</v>
      </c>
      <c r="H546" s="38">
        <f t="shared" si="77"/>
        <v>105852203</v>
      </c>
      <c r="I546" s="38">
        <v>2444011</v>
      </c>
      <c r="J546" s="38">
        <v>24940098</v>
      </c>
      <c r="K546" s="38">
        <f t="shared" si="74"/>
        <v>4688060</v>
      </c>
      <c r="L546" s="38">
        <f t="shared" si="78"/>
        <v>56352247</v>
      </c>
      <c r="M546" s="38">
        <f t="shared" si="79"/>
        <v>61040307</v>
      </c>
      <c r="N546" s="38">
        <f>VLOOKUP(C546,X$5:AB1109,4,FALSE)</f>
        <v>1576930</v>
      </c>
      <c r="O546" s="38">
        <f t="shared" si="73"/>
        <v>54775317</v>
      </c>
      <c r="P546" s="38">
        <f t="shared" si="80"/>
        <v>166892510</v>
      </c>
      <c r="R546" s="69" t="s">
        <v>805</v>
      </c>
      <c r="S546" s="181" t="s">
        <v>2257</v>
      </c>
      <c r="T546" s="62">
        <v>239600</v>
      </c>
      <c r="U546" s="62">
        <v>495706</v>
      </c>
      <c r="V546" s="62">
        <v>2292169</v>
      </c>
      <c r="X546" s="69" t="s">
        <v>826</v>
      </c>
      <c r="Y546" s="181" t="s">
        <v>2262</v>
      </c>
      <c r="Z546" s="62">
        <v>25000</v>
      </c>
      <c r="AA546" s="62">
        <v>575731</v>
      </c>
      <c r="AB546" s="62">
        <v>599207</v>
      </c>
    </row>
    <row r="547" spans="1:28" ht="15">
      <c r="A547" s="77">
        <v>543</v>
      </c>
      <c r="B547" s="78" t="s">
        <v>797</v>
      </c>
      <c r="C547" s="77" t="s">
        <v>796</v>
      </c>
      <c r="D547" s="77" t="s">
        <v>741</v>
      </c>
      <c r="E547" s="79" t="s">
        <v>798</v>
      </c>
      <c r="F547" s="87">
        <f t="shared" si="75"/>
        <v>15455761</v>
      </c>
      <c r="G547" s="38">
        <f t="shared" si="76"/>
        <v>35498449</v>
      </c>
      <c r="H547" s="38">
        <f t="shared" si="77"/>
        <v>50954210</v>
      </c>
      <c r="I547" s="38">
        <v>14870449</v>
      </c>
      <c r="J547" s="38">
        <v>20628000</v>
      </c>
      <c r="K547" s="38">
        <f aca="true" t="shared" si="81" ref="K547:K565">VLOOKUP(C547,X$5:AD$568,3,FALSE)</f>
        <v>35665</v>
      </c>
      <c r="L547" s="38">
        <f t="shared" si="78"/>
        <v>18976606</v>
      </c>
      <c r="M547" s="38">
        <f t="shared" si="79"/>
        <v>19012271</v>
      </c>
      <c r="N547" s="38">
        <f>VLOOKUP(C547,X$5:AB1110,4,FALSE)</f>
        <v>309800</v>
      </c>
      <c r="O547" s="38">
        <f t="shared" si="73"/>
        <v>18666806</v>
      </c>
      <c r="P547" s="38">
        <f t="shared" si="80"/>
        <v>69966481</v>
      </c>
      <c r="R547" s="69" t="s">
        <v>809</v>
      </c>
      <c r="S547" s="181" t="s">
        <v>1956</v>
      </c>
      <c r="T547" s="62">
        <v>614001</v>
      </c>
      <c r="U547" s="62">
        <v>186100</v>
      </c>
      <c r="V547" s="62">
        <v>1039014</v>
      </c>
      <c r="X547" s="69" t="s">
        <v>829</v>
      </c>
      <c r="Y547" s="181" t="s">
        <v>2263</v>
      </c>
      <c r="Z547" s="62">
        <v>130400</v>
      </c>
      <c r="AA547" s="60"/>
      <c r="AB547" s="62">
        <v>800512</v>
      </c>
    </row>
    <row r="548" spans="1:28" ht="15">
      <c r="A548" s="77">
        <v>544</v>
      </c>
      <c r="B548" s="78" t="s">
        <v>800</v>
      </c>
      <c r="C548" s="77" t="s">
        <v>799</v>
      </c>
      <c r="D548" s="77" t="s">
        <v>741</v>
      </c>
      <c r="E548" s="79" t="s">
        <v>801</v>
      </c>
      <c r="F548" s="87">
        <f t="shared" si="75"/>
        <v>0</v>
      </c>
      <c r="G548" s="38">
        <f t="shared" si="76"/>
        <v>171000</v>
      </c>
      <c r="H548" s="38">
        <f t="shared" si="77"/>
        <v>171000</v>
      </c>
      <c r="I548" s="38">
        <v>0</v>
      </c>
      <c r="J548" s="38">
        <v>171000</v>
      </c>
      <c r="K548" s="38">
        <f t="shared" si="81"/>
        <v>0</v>
      </c>
      <c r="L548" s="38">
        <f t="shared" si="78"/>
        <v>21800</v>
      </c>
      <c r="M548" s="38">
        <f t="shared" si="79"/>
        <v>21800</v>
      </c>
      <c r="N548" s="38">
        <f>VLOOKUP(C548,X$5:AB1111,4,FALSE)</f>
        <v>0</v>
      </c>
      <c r="O548" s="38">
        <f t="shared" si="73"/>
        <v>21800</v>
      </c>
      <c r="P548" s="38">
        <f t="shared" si="80"/>
        <v>192800</v>
      </c>
      <c r="R548" s="69" t="s">
        <v>812</v>
      </c>
      <c r="S548" s="181" t="s">
        <v>2258</v>
      </c>
      <c r="T548" s="62">
        <v>86500</v>
      </c>
      <c r="U548" s="60"/>
      <c r="V548" s="62">
        <v>276196</v>
      </c>
      <c r="X548" s="69" t="s">
        <v>832</v>
      </c>
      <c r="Y548" s="181" t="s">
        <v>2264</v>
      </c>
      <c r="Z548" s="62">
        <v>437192</v>
      </c>
      <c r="AA548" s="62">
        <v>64000</v>
      </c>
      <c r="AB548" s="62">
        <v>258641</v>
      </c>
    </row>
    <row r="549" spans="1:28" ht="15">
      <c r="A549" s="77">
        <v>545</v>
      </c>
      <c r="B549" s="78" t="s">
        <v>807</v>
      </c>
      <c r="C549" s="77" t="s">
        <v>802</v>
      </c>
      <c r="D549" s="77" t="s">
        <v>806</v>
      </c>
      <c r="E549" s="79" t="s">
        <v>808</v>
      </c>
      <c r="F549" s="87">
        <f t="shared" si="75"/>
        <v>24600</v>
      </c>
      <c r="G549" s="38">
        <f t="shared" si="76"/>
        <v>1665755</v>
      </c>
      <c r="H549" s="38">
        <f t="shared" si="77"/>
        <v>1690355</v>
      </c>
      <c r="I549" s="38">
        <v>132950</v>
      </c>
      <c r="J549" s="38">
        <v>1532805</v>
      </c>
      <c r="K549" s="38">
        <f t="shared" si="81"/>
        <v>273000</v>
      </c>
      <c r="L549" s="38">
        <f t="shared" si="78"/>
        <v>642639</v>
      </c>
      <c r="M549" s="38">
        <f t="shared" si="79"/>
        <v>915639</v>
      </c>
      <c r="N549" s="38">
        <f>VLOOKUP(C549,X$5:AB1112,4,FALSE)</f>
        <v>54569</v>
      </c>
      <c r="O549" s="38">
        <f t="shared" si="73"/>
        <v>588070</v>
      </c>
      <c r="P549" s="38">
        <f t="shared" si="80"/>
        <v>2605994</v>
      </c>
      <c r="R549" s="69" t="s">
        <v>816</v>
      </c>
      <c r="S549" s="181" t="s">
        <v>1921</v>
      </c>
      <c r="T549" s="60"/>
      <c r="U549" s="62">
        <v>529531</v>
      </c>
      <c r="V549" s="62">
        <v>1677577</v>
      </c>
      <c r="X549" s="69" t="s">
        <v>835</v>
      </c>
      <c r="Y549" s="181" t="s">
        <v>2265</v>
      </c>
      <c r="Z549" s="62">
        <v>291557</v>
      </c>
      <c r="AA549" s="60"/>
      <c r="AB549" s="60"/>
    </row>
    <row r="550" spans="1:28" ht="15">
      <c r="A550" s="77">
        <v>546</v>
      </c>
      <c r="B550" s="78" t="s">
        <v>810</v>
      </c>
      <c r="C550" s="77" t="s">
        <v>803</v>
      </c>
      <c r="D550" s="77" t="s">
        <v>806</v>
      </c>
      <c r="E550" s="79" t="s">
        <v>811</v>
      </c>
      <c r="F550" s="87">
        <f t="shared" si="75"/>
        <v>260000</v>
      </c>
      <c r="G550" s="38">
        <f t="shared" si="76"/>
        <v>631668</v>
      </c>
      <c r="H550" s="38">
        <f t="shared" si="77"/>
        <v>891668</v>
      </c>
      <c r="I550" s="38">
        <v>9100</v>
      </c>
      <c r="J550" s="38">
        <v>622568</v>
      </c>
      <c r="K550" s="38">
        <f t="shared" si="81"/>
        <v>0</v>
      </c>
      <c r="L550" s="38">
        <f t="shared" si="78"/>
        <v>56905</v>
      </c>
      <c r="M550" s="38">
        <f t="shared" si="79"/>
        <v>56905</v>
      </c>
      <c r="N550" s="38">
        <f>VLOOKUP(C550,X$5:AB1113,4,FALSE)</f>
        <v>0</v>
      </c>
      <c r="O550" s="38">
        <f t="shared" si="73"/>
        <v>56905</v>
      </c>
      <c r="P550" s="38">
        <f t="shared" si="80"/>
        <v>948573</v>
      </c>
      <c r="R550" s="69" t="s">
        <v>819</v>
      </c>
      <c r="S550" s="181" t="s">
        <v>2259</v>
      </c>
      <c r="T550" s="62">
        <v>130200</v>
      </c>
      <c r="U550" s="60"/>
      <c r="V550" s="62">
        <v>7399204</v>
      </c>
      <c r="X550" s="69" t="s">
        <v>838</v>
      </c>
      <c r="Y550" s="181" t="s">
        <v>2266</v>
      </c>
      <c r="Z550" s="62">
        <v>1181880</v>
      </c>
      <c r="AA550" s="60"/>
      <c r="AB550" s="62">
        <v>3425219</v>
      </c>
    </row>
    <row r="551" spans="1:28" ht="15">
      <c r="A551" s="77">
        <v>547</v>
      </c>
      <c r="B551" s="78" t="s">
        <v>813</v>
      </c>
      <c r="C551" s="77" t="s">
        <v>804</v>
      </c>
      <c r="D551" s="77" t="s">
        <v>806</v>
      </c>
      <c r="E551" s="79" t="s">
        <v>814</v>
      </c>
      <c r="F551" s="87">
        <f t="shared" si="75"/>
        <v>0</v>
      </c>
      <c r="G551" s="38">
        <f t="shared" si="76"/>
        <v>672824</v>
      </c>
      <c r="H551" s="38">
        <f t="shared" si="77"/>
        <v>672824</v>
      </c>
      <c r="I551" s="38">
        <v>0</v>
      </c>
      <c r="J551" s="38">
        <v>672824</v>
      </c>
      <c r="K551" s="38">
        <f t="shared" si="81"/>
        <v>0</v>
      </c>
      <c r="L551" s="38">
        <f t="shared" si="78"/>
        <v>1184280</v>
      </c>
      <c r="M551" s="38">
        <f t="shared" si="79"/>
        <v>1184280</v>
      </c>
      <c r="N551" s="38">
        <f>VLOOKUP(C551,X$5:AB1114,4,FALSE)</f>
        <v>0</v>
      </c>
      <c r="O551" s="38">
        <f t="shared" si="73"/>
        <v>1184280</v>
      </c>
      <c r="P551" s="38">
        <f t="shared" si="80"/>
        <v>1857104</v>
      </c>
      <c r="R551" s="69" t="s">
        <v>821</v>
      </c>
      <c r="S551" s="181" t="s">
        <v>2260</v>
      </c>
      <c r="T551" s="62">
        <v>56200</v>
      </c>
      <c r="U551" s="62">
        <v>341378</v>
      </c>
      <c r="V551" s="62">
        <v>450475</v>
      </c>
      <c r="X551" s="69" t="s">
        <v>841</v>
      </c>
      <c r="Y551" s="181" t="s">
        <v>1842</v>
      </c>
      <c r="Z551" s="60"/>
      <c r="AA551" s="62">
        <v>42800</v>
      </c>
      <c r="AB551" s="62">
        <v>893429</v>
      </c>
    </row>
    <row r="552" spans="1:28" ht="15">
      <c r="A552" s="77">
        <v>548</v>
      </c>
      <c r="B552" s="78" t="s">
        <v>817</v>
      </c>
      <c r="C552" s="77" t="s">
        <v>805</v>
      </c>
      <c r="D552" s="77" t="s">
        <v>806</v>
      </c>
      <c r="E552" s="79" t="s">
        <v>818</v>
      </c>
      <c r="F552" s="87">
        <f t="shared" si="75"/>
        <v>239600</v>
      </c>
      <c r="G552" s="38">
        <f t="shared" si="76"/>
        <v>2787875</v>
      </c>
      <c r="H552" s="38">
        <f t="shared" si="77"/>
        <v>3027475</v>
      </c>
      <c r="I552" s="38">
        <v>495706</v>
      </c>
      <c r="J552" s="38">
        <v>2292169</v>
      </c>
      <c r="K552" s="38">
        <f t="shared" si="81"/>
        <v>991046</v>
      </c>
      <c r="L552" s="38">
        <f t="shared" si="78"/>
        <v>4344298</v>
      </c>
      <c r="M552" s="38">
        <f t="shared" si="79"/>
        <v>5335344</v>
      </c>
      <c r="N552" s="38">
        <f>VLOOKUP(C552,X$5:AB1115,4,FALSE)</f>
        <v>482450</v>
      </c>
      <c r="O552" s="38">
        <f t="shared" si="73"/>
        <v>3861848</v>
      </c>
      <c r="P552" s="38">
        <f t="shared" si="80"/>
        <v>8362819</v>
      </c>
      <c r="R552" s="69" t="s">
        <v>824</v>
      </c>
      <c r="S552" s="181" t="s">
        <v>2261</v>
      </c>
      <c r="T552" s="62">
        <v>338002</v>
      </c>
      <c r="U552" s="62">
        <v>211001</v>
      </c>
      <c r="V552" s="62">
        <v>557102</v>
      </c>
      <c r="X552" s="69" t="s">
        <v>844</v>
      </c>
      <c r="Y552" s="181" t="s">
        <v>2267</v>
      </c>
      <c r="Z552" s="62">
        <v>84816</v>
      </c>
      <c r="AA552" s="62">
        <v>52862</v>
      </c>
      <c r="AB552" s="62">
        <v>748317</v>
      </c>
    </row>
    <row r="553" spans="1:28" ht="15">
      <c r="A553" s="77">
        <v>549</v>
      </c>
      <c r="B553" s="78" t="s">
        <v>820</v>
      </c>
      <c r="C553" s="77" t="s">
        <v>809</v>
      </c>
      <c r="D553" s="77" t="s">
        <v>806</v>
      </c>
      <c r="E553" s="79" t="s">
        <v>1552</v>
      </c>
      <c r="F553" s="87">
        <f t="shared" si="75"/>
        <v>614001</v>
      </c>
      <c r="G553" s="38">
        <f t="shared" si="76"/>
        <v>1225114</v>
      </c>
      <c r="H553" s="38">
        <f t="shared" si="77"/>
        <v>1839115</v>
      </c>
      <c r="I553" s="38">
        <v>186100</v>
      </c>
      <c r="J553" s="38">
        <v>1039014</v>
      </c>
      <c r="K553" s="38">
        <f t="shared" si="81"/>
        <v>801163</v>
      </c>
      <c r="L553" s="38">
        <f t="shared" si="78"/>
        <v>1194294</v>
      </c>
      <c r="M553" s="38">
        <f t="shared" si="79"/>
        <v>1995457</v>
      </c>
      <c r="N553" s="38">
        <f>VLOOKUP(C553,X$5:AB1116,4,FALSE)</f>
        <v>83650</v>
      </c>
      <c r="O553" s="38">
        <f t="shared" si="73"/>
        <v>1110644</v>
      </c>
      <c r="P553" s="38">
        <f t="shared" si="80"/>
        <v>3834572</v>
      </c>
      <c r="R553" s="69" t="s">
        <v>826</v>
      </c>
      <c r="S553" s="181" t="s">
        <v>2262</v>
      </c>
      <c r="T553" s="62">
        <v>722102</v>
      </c>
      <c r="U553" s="62">
        <v>90002</v>
      </c>
      <c r="V553" s="62">
        <v>486818</v>
      </c>
      <c r="X553" s="69" t="s">
        <v>847</v>
      </c>
      <c r="Y553" s="181" t="s">
        <v>2268</v>
      </c>
      <c r="Z553" s="62">
        <v>52125927</v>
      </c>
      <c r="AA553" s="60"/>
      <c r="AB553" s="62">
        <v>9386666</v>
      </c>
    </row>
    <row r="554" spans="1:28" ht="15">
      <c r="A554" s="77">
        <v>550</v>
      </c>
      <c r="B554" s="78" t="s">
        <v>822</v>
      </c>
      <c r="C554" s="77" t="s">
        <v>812</v>
      </c>
      <c r="D554" s="77" t="s">
        <v>806</v>
      </c>
      <c r="E554" s="79" t="s">
        <v>823</v>
      </c>
      <c r="F554" s="87">
        <f t="shared" si="75"/>
        <v>86500</v>
      </c>
      <c r="G554" s="38">
        <f t="shared" si="76"/>
        <v>276196</v>
      </c>
      <c r="H554" s="38">
        <f t="shared" si="77"/>
        <v>362696</v>
      </c>
      <c r="I554" s="38">
        <v>0</v>
      </c>
      <c r="J554" s="38">
        <v>276196</v>
      </c>
      <c r="K554" s="38">
        <f t="shared" si="81"/>
        <v>585150</v>
      </c>
      <c r="L554" s="38">
        <f t="shared" si="78"/>
        <v>2624070</v>
      </c>
      <c r="M554" s="38">
        <f t="shared" si="79"/>
        <v>3209220</v>
      </c>
      <c r="N554" s="38">
        <f>VLOOKUP(C554,X$5:AB1117,4,FALSE)</f>
        <v>1648750</v>
      </c>
      <c r="O554" s="38">
        <f aca="true" t="shared" si="82" ref="O554:O572">VLOOKUP(C554,X$5:AB$568,5,FALSE)</f>
        <v>975320</v>
      </c>
      <c r="P554" s="38">
        <f t="shared" si="80"/>
        <v>3571916</v>
      </c>
      <c r="R554" s="69" t="s">
        <v>829</v>
      </c>
      <c r="S554" s="181" t="s">
        <v>2263</v>
      </c>
      <c r="T554" s="62">
        <v>845100</v>
      </c>
      <c r="U554" s="62">
        <v>83100</v>
      </c>
      <c r="V554" s="62">
        <v>1520133</v>
      </c>
      <c r="X554" s="69" t="s">
        <v>850</v>
      </c>
      <c r="Y554" s="181" t="s">
        <v>2269</v>
      </c>
      <c r="Z554" s="62">
        <v>120100</v>
      </c>
      <c r="AA554" s="62">
        <v>37975</v>
      </c>
      <c r="AB554" s="62">
        <v>538440</v>
      </c>
    </row>
    <row r="555" spans="1:28" ht="15">
      <c r="A555" s="77">
        <v>551</v>
      </c>
      <c r="B555" s="78" t="s">
        <v>825</v>
      </c>
      <c r="C555" s="77" t="s">
        <v>816</v>
      </c>
      <c r="D555" s="77" t="s">
        <v>806</v>
      </c>
      <c r="E555" s="79" t="s">
        <v>1447</v>
      </c>
      <c r="F555" s="87">
        <f t="shared" si="75"/>
        <v>0</v>
      </c>
      <c r="G555" s="38">
        <f t="shared" si="76"/>
        <v>2207108</v>
      </c>
      <c r="H555" s="38">
        <f t="shared" si="77"/>
        <v>2207108</v>
      </c>
      <c r="I555" s="38">
        <v>529531</v>
      </c>
      <c r="J555" s="38">
        <v>1677577</v>
      </c>
      <c r="K555" s="38">
        <f t="shared" si="81"/>
        <v>117000</v>
      </c>
      <c r="L555" s="38">
        <f t="shared" si="78"/>
        <v>5756204</v>
      </c>
      <c r="M555" s="38">
        <f t="shared" si="79"/>
        <v>5873204</v>
      </c>
      <c r="N555" s="38">
        <f>VLOOKUP(C555,X$5:AB1118,4,FALSE)</f>
        <v>207771</v>
      </c>
      <c r="O555" s="38">
        <f t="shared" si="82"/>
        <v>5548433</v>
      </c>
      <c r="P555" s="38">
        <f t="shared" si="80"/>
        <v>8080312</v>
      </c>
      <c r="R555" s="69" t="s">
        <v>832</v>
      </c>
      <c r="S555" s="181" t="s">
        <v>2264</v>
      </c>
      <c r="T555" s="62">
        <v>821000</v>
      </c>
      <c r="U555" s="62">
        <v>428361</v>
      </c>
      <c r="V555" s="62">
        <v>966860</v>
      </c>
      <c r="X555" s="69" t="s">
        <v>852</v>
      </c>
      <c r="Y555" s="181" t="s">
        <v>2270</v>
      </c>
      <c r="Z555" s="62">
        <v>269001</v>
      </c>
      <c r="AA555" s="62">
        <v>6400</v>
      </c>
      <c r="AB555" s="60"/>
    </row>
    <row r="556" spans="1:28" ht="15">
      <c r="A556" s="77">
        <v>552</v>
      </c>
      <c r="B556" s="78" t="s">
        <v>827</v>
      </c>
      <c r="C556" s="77" t="s">
        <v>819</v>
      </c>
      <c r="D556" s="77" t="s">
        <v>806</v>
      </c>
      <c r="E556" s="79" t="s">
        <v>828</v>
      </c>
      <c r="F556" s="87">
        <f t="shared" si="75"/>
        <v>130200</v>
      </c>
      <c r="G556" s="38">
        <f t="shared" si="76"/>
        <v>7399204</v>
      </c>
      <c r="H556" s="38">
        <f t="shared" si="77"/>
        <v>7529404</v>
      </c>
      <c r="I556" s="38">
        <v>0</v>
      </c>
      <c r="J556" s="38">
        <v>7399204</v>
      </c>
      <c r="K556" s="38">
        <f t="shared" si="81"/>
        <v>759000</v>
      </c>
      <c r="L556" s="38">
        <f t="shared" si="78"/>
        <v>4086344</v>
      </c>
      <c r="M556" s="38">
        <f t="shared" si="79"/>
        <v>4845344</v>
      </c>
      <c r="N556" s="38">
        <f>VLOOKUP(C556,X$5:AB1119,4,FALSE)</f>
        <v>0</v>
      </c>
      <c r="O556" s="38">
        <f t="shared" si="82"/>
        <v>4086344</v>
      </c>
      <c r="P556" s="38">
        <f t="shared" si="80"/>
        <v>12374748</v>
      </c>
      <c r="R556" s="69" t="s">
        <v>835</v>
      </c>
      <c r="S556" s="181" t="s">
        <v>2265</v>
      </c>
      <c r="T556" s="60"/>
      <c r="U556" s="62">
        <v>239380</v>
      </c>
      <c r="V556" s="62">
        <v>519048</v>
      </c>
      <c r="X556" s="69" t="s">
        <v>855</v>
      </c>
      <c r="Y556" s="181" t="s">
        <v>1820</v>
      </c>
      <c r="Z556" s="62">
        <v>5159400</v>
      </c>
      <c r="AA556" s="60"/>
      <c r="AB556" s="62">
        <v>5336449</v>
      </c>
    </row>
    <row r="557" spans="1:28" ht="15">
      <c r="A557" s="77">
        <v>553</v>
      </c>
      <c r="B557" s="78" t="s">
        <v>830</v>
      </c>
      <c r="C557" s="77" t="s">
        <v>821</v>
      </c>
      <c r="D557" s="77" t="s">
        <v>806</v>
      </c>
      <c r="E557" s="79" t="s">
        <v>831</v>
      </c>
      <c r="F557" s="87">
        <f t="shared" si="75"/>
        <v>56200</v>
      </c>
      <c r="G557" s="38">
        <f t="shared" si="76"/>
        <v>791853</v>
      </c>
      <c r="H557" s="38">
        <f t="shared" si="77"/>
        <v>848053</v>
      </c>
      <c r="I557" s="38">
        <v>341378</v>
      </c>
      <c r="J557" s="38">
        <v>450475</v>
      </c>
      <c r="K557" s="38">
        <f t="shared" si="81"/>
        <v>366525</v>
      </c>
      <c r="L557" s="38">
        <f t="shared" si="78"/>
        <v>35500</v>
      </c>
      <c r="M557" s="38">
        <f t="shared" si="79"/>
        <v>402025</v>
      </c>
      <c r="N557" s="38">
        <f>VLOOKUP(C557,X$5:AB1120,4,FALSE)</f>
        <v>3000</v>
      </c>
      <c r="O557" s="38">
        <f t="shared" si="82"/>
        <v>32500</v>
      </c>
      <c r="P557" s="38">
        <f t="shared" si="80"/>
        <v>1250078</v>
      </c>
      <c r="R557" s="69" t="s">
        <v>838</v>
      </c>
      <c r="S557" s="181" t="s">
        <v>2266</v>
      </c>
      <c r="T557" s="62">
        <v>1481700</v>
      </c>
      <c r="U557" s="62">
        <v>167500</v>
      </c>
      <c r="V557" s="62">
        <v>2637912</v>
      </c>
      <c r="X557" s="69" t="s">
        <v>858</v>
      </c>
      <c r="Y557" s="181" t="s">
        <v>2271</v>
      </c>
      <c r="Z557" s="62">
        <v>55001</v>
      </c>
      <c r="AA557" s="62">
        <v>90405</v>
      </c>
      <c r="AB557" s="62">
        <v>573286</v>
      </c>
    </row>
    <row r="558" spans="1:28" ht="15">
      <c r="A558" s="77">
        <v>554</v>
      </c>
      <c r="B558" s="78" t="s">
        <v>833</v>
      </c>
      <c r="C558" s="77" t="s">
        <v>824</v>
      </c>
      <c r="D558" s="77" t="s">
        <v>806</v>
      </c>
      <c r="E558" s="79" t="s">
        <v>834</v>
      </c>
      <c r="F558" s="87">
        <f t="shared" si="75"/>
        <v>338002</v>
      </c>
      <c r="G558" s="38">
        <f t="shared" si="76"/>
        <v>768103</v>
      </c>
      <c r="H558" s="38">
        <f t="shared" si="77"/>
        <v>1106105</v>
      </c>
      <c r="I558" s="38">
        <v>211001</v>
      </c>
      <c r="J558" s="38">
        <v>557102</v>
      </c>
      <c r="K558" s="38">
        <f t="shared" si="81"/>
        <v>178495</v>
      </c>
      <c r="L558" s="38">
        <f t="shared" si="78"/>
        <v>812172</v>
      </c>
      <c r="M558" s="38">
        <f t="shared" si="79"/>
        <v>990667</v>
      </c>
      <c r="N558" s="38">
        <f>VLOOKUP(C558,X$5:AB1121,4,FALSE)</f>
        <v>5100</v>
      </c>
      <c r="O558" s="38">
        <f t="shared" si="82"/>
        <v>807072</v>
      </c>
      <c r="P558" s="38">
        <f t="shared" si="80"/>
        <v>2096772</v>
      </c>
      <c r="R558" s="69" t="s">
        <v>841</v>
      </c>
      <c r="S558" s="181" t="s">
        <v>1842</v>
      </c>
      <c r="T558" s="62">
        <v>4399350</v>
      </c>
      <c r="U558" s="62">
        <v>137250</v>
      </c>
      <c r="V558" s="62">
        <v>2958240</v>
      </c>
      <c r="X558" s="69" t="s">
        <v>861</v>
      </c>
      <c r="Y558" s="181" t="s">
        <v>2272</v>
      </c>
      <c r="Z558" s="62">
        <v>5000</v>
      </c>
      <c r="AA558" s="62">
        <v>327000</v>
      </c>
      <c r="AB558" s="60"/>
    </row>
    <row r="559" spans="1:28" ht="15">
      <c r="A559" s="77">
        <v>555</v>
      </c>
      <c r="B559" s="78" t="s">
        <v>836</v>
      </c>
      <c r="C559" s="77" t="s">
        <v>826</v>
      </c>
      <c r="D559" s="77" t="s">
        <v>806</v>
      </c>
      <c r="E559" s="79" t="s">
        <v>837</v>
      </c>
      <c r="F559" s="87">
        <f t="shared" si="75"/>
        <v>722102</v>
      </c>
      <c r="G559" s="38">
        <f t="shared" si="76"/>
        <v>576820</v>
      </c>
      <c r="H559" s="38">
        <f t="shared" si="77"/>
        <v>1298922</v>
      </c>
      <c r="I559" s="38">
        <v>90002</v>
      </c>
      <c r="J559" s="38">
        <v>486818</v>
      </c>
      <c r="K559" s="38">
        <f t="shared" si="81"/>
        <v>25000</v>
      </c>
      <c r="L559" s="38">
        <f t="shared" si="78"/>
        <v>1174938</v>
      </c>
      <c r="M559" s="38">
        <f t="shared" si="79"/>
        <v>1199938</v>
      </c>
      <c r="N559" s="38">
        <f>VLOOKUP(C559,X$5:AB1122,4,FALSE)</f>
        <v>575731</v>
      </c>
      <c r="O559" s="38">
        <f t="shared" si="82"/>
        <v>599207</v>
      </c>
      <c r="P559" s="38">
        <f t="shared" si="80"/>
        <v>2498860</v>
      </c>
      <c r="R559" s="69" t="s">
        <v>844</v>
      </c>
      <c r="S559" s="181" t="s">
        <v>2267</v>
      </c>
      <c r="T559" s="60"/>
      <c r="U559" s="62">
        <v>74200</v>
      </c>
      <c r="V559" s="62">
        <v>372756</v>
      </c>
      <c r="X559" s="69"/>
      <c r="Y559" s="181"/>
      <c r="Z559" s="62"/>
      <c r="AA559" s="62"/>
      <c r="AB559" s="62"/>
    </row>
    <row r="560" spans="1:28" ht="15">
      <c r="A560" s="77">
        <v>556</v>
      </c>
      <c r="B560" s="78" t="s">
        <v>839</v>
      </c>
      <c r="C560" s="77" t="s">
        <v>829</v>
      </c>
      <c r="D560" s="77" t="s">
        <v>806</v>
      </c>
      <c r="E560" s="79" t="s">
        <v>840</v>
      </c>
      <c r="F560" s="87">
        <f t="shared" si="75"/>
        <v>845100</v>
      </c>
      <c r="G560" s="38">
        <f t="shared" si="76"/>
        <v>1603233</v>
      </c>
      <c r="H560" s="38">
        <f t="shared" si="77"/>
        <v>2448333</v>
      </c>
      <c r="I560" s="38">
        <v>83100</v>
      </c>
      <c r="J560" s="38">
        <v>1520133</v>
      </c>
      <c r="K560" s="38">
        <f t="shared" si="81"/>
        <v>130400</v>
      </c>
      <c r="L560" s="38">
        <f t="shared" si="78"/>
        <v>800512</v>
      </c>
      <c r="M560" s="38">
        <f t="shared" si="79"/>
        <v>930912</v>
      </c>
      <c r="N560" s="38">
        <f>VLOOKUP(C560,X$5:AB1123,4,FALSE)</f>
        <v>0</v>
      </c>
      <c r="O560" s="38">
        <f t="shared" si="82"/>
        <v>800512</v>
      </c>
      <c r="P560" s="38">
        <f t="shared" si="80"/>
        <v>3379245</v>
      </c>
      <c r="R560" s="69" t="s">
        <v>847</v>
      </c>
      <c r="S560" s="181" t="s">
        <v>2268</v>
      </c>
      <c r="T560" s="62">
        <v>1250665</v>
      </c>
      <c r="U560" s="62">
        <v>72720</v>
      </c>
      <c r="V560" s="62">
        <v>2683693</v>
      </c>
      <c r="X560" s="69"/>
      <c r="Y560" s="181"/>
      <c r="Z560" s="60"/>
      <c r="AA560" s="62"/>
      <c r="AB560" s="62"/>
    </row>
    <row r="561" spans="1:28" ht="15">
      <c r="A561" s="77">
        <v>557</v>
      </c>
      <c r="B561" s="78" t="s">
        <v>842</v>
      </c>
      <c r="C561" s="77" t="s">
        <v>832</v>
      </c>
      <c r="D561" s="77" t="s">
        <v>806</v>
      </c>
      <c r="E561" s="79" t="s">
        <v>843</v>
      </c>
      <c r="F561" s="87">
        <f t="shared" si="75"/>
        <v>821000</v>
      </c>
      <c r="G561" s="38">
        <f t="shared" si="76"/>
        <v>1395221</v>
      </c>
      <c r="H561" s="38">
        <f t="shared" si="77"/>
        <v>2216221</v>
      </c>
      <c r="I561" s="38">
        <v>428361</v>
      </c>
      <c r="J561" s="38">
        <v>966860</v>
      </c>
      <c r="K561" s="38">
        <f t="shared" si="81"/>
        <v>437192</v>
      </c>
      <c r="L561" s="38">
        <f t="shared" si="78"/>
        <v>322641</v>
      </c>
      <c r="M561" s="38">
        <f t="shared" si="79"/>
        <v>759833</v>
      </c>
      <c r="N561" s="38">
        <f>VLOOKUP(C561,X$5:AB1124,4,FALSE)</f>
        <v>64000</v>
      </c>
      <c r="O561" s="38">
        <f t="shared" si="82"/>
        <v>258641</v>
      </c>
      <c r="P561" s="38">
        <f t="shared" si="80"/>
        <v>2976054</v>
      </c>
      <c r="R561" s="69" t="s">
        <v>850</v>
      </c>
      <c r="S561" s="181" t="s">
        <v>2269</v>
      </c>
      <c r="T561" s="62">
        <v>236750</v>
      </c>
      <c r="U561" s="62">
        <v>56500</v>
      </c>
      <c r="V561" s="62">
        <v>1205683</v>
      </c>
      <c r="X561" s="69"/>
      <c r="Y561" s="181"/>
      <c r="Z561" s="62"/>
      <c r="AA561" s="62"/>
      <c r="AB561" s="62"/>
    </row>
    <row r="562" spans="1:28" ht="15">
      <c r="A562" s="77">
        <v>558</v>
      </c>
      <c r="B562" s="78" t="s">
        <v>845</v>
      </c>
      <c r="C562" s="77" t="s">
        <v>835</v>
      </c>
      <c r="D562" s="77" t="s">
        <v>806</v>
      </c>
      <c r="E562" s="79" t="s">
        <v>846</v>
      </c>
      <c r="F562" s="87">
        <f t="shared" si="75"/>
        <v>0</v>
      </c>
      <c r="G562" s="38">
        <f t="shared" si="76"/>
        <v>758428</v>
      </c>
      <c r="H562" s="38">
        <f t="shared" si="77"/>
        <v>758428</v>
      </c>
      <c r="I562" s="38">
        <v>239380</v>
      </c>
      <c r="J562" s="38">
        <v>519048</v>
      </c>
      <c r="K562" s="38">
        <f t="shared" si="81"/>
        <v>291557</v>
      </c>
      <c r="L562" s="38">
        <f t="shared" si="78"/>
        <v>0</v>
      </c>
      <c r="M562" s="38">
        <f t="shared" si="79"/>
        <v>291557</v>
      </c>
      <c r="N562" s="38">
        <f>VLOOKUP(C562,X$5:AB1125,4,FALSE)</f>
        <v>0</v>
      </c>
      <c r="O562" s="38">
        <f t="shared" si="82"/>
        <v>0</v>
      </c>
      <c r="P562" s="38">
        <f t="shared" si="80"/>
        <v>1049985</v>
      </c>
      <c r="R562" s="69" t="s">
        <v>855</v>
      </c>
      <c r="S562" s="181" t="s">
        <v>1820</v>
      </c>
      <c r="T562" s="62">
        <v>12785044</v>
      </c>
      <c r="U562" s="62">
        <v>56550</v>
      </c>
      <c r="V562" s="62">
        <v>2830238</v>
      </c>
      <c r="X562" s="69"/>
      <c r="Y562" s="181"/>
      <c r="Z562" s="62"/>
      <c r="AA562" s="60"/>
      <c r="AB562" s="62"/>
    </row>
    <row r="563" spans="1:28" ht="15">
      <c r="A563" s="77">
        <v>559</v>
      </c>
      <c r="B563" s="78" t="s">
        <v>848</v>
      </c>
      <c r="C563" s="77" t="s">
        <v>838</v>
      </c>
      <c r="D563" s="77" t="s">
        <v>806</v>
      </c>
      <c r="E563" s="79" t="s">
        <v>849</v>
      </c>
      <c r="F563" s="87">
        <f t="shared" si="75"/>
        <v>1481700</v>
      </c>
      <c r="G563" s="38">
        <f t="shared" si="76"/>
        <v>2805412</v>
      </c>
      <c r="H563" s="38">
        <f t="shared" si="77"/>
        <v>4287112</v>
      </c>
      <c r="I563" s="38">
        <v>167500</v>
      </c>
      <c r="J563" s="38">
        <v>2637912</v>
      </c>
      <c r="K563" s="38">
        <f t="shared" si="81"/>
        <v>1181880</v>
      </c>
      <c r="L563" s="38">
        <f t="shared" si="78"/>
        <v>3425219</v>
      </c>
      <c r="M563" s="38">
        <f t="shared" si="79"/>
        <v>4607099</v>
      </c>
      <c r="N563" s="38">
        <f>VLOOKUP(C563,X$5:AB1126,4,FALSE)</f>
        <v>0</v>
      </c>
      <c r="O563" s="38">
        <f t="shared" si="82"/>
        <v>3425219</v>
      </c>
      <c r="P563" s="38">
        <f t="shared" si="80"/>
        <v>8894211</v>
      </c>
      <c r="R563" s="69" t="s">
        <v>858</v>
      </c>
      <c r="S563" s="181" t="s">
        <v>2271</v>
      </c>
      <c r="T563" s="62">
        <v>758900</v>
      </c>
      <c r="U563" s="62">
        <v>132250</v>
      </c>
      <c r="V563" s="62">
        <v>1390939</v>
      </c>
      <c r="X563" s="69"/>
      <c r="Y563" s="181"/>
      <c r="Z563" s="62"/>
      <c r="AA563" s="62"/>
      <c r="AB563" s="62"/>
    </row>
    <row r="564" spans="1:22" ht="15">
      <c r="A564" s="77">
        <v>560</v>
      </c>
      <c r="B564" s="78" t="s">
        <v>851</v>
      </c>
      <c r="C564" s="77" t="s">
        <v>841</v>
      </c>
      <c r="D564" s="77" t="s">
        <v>806</v>
      </c>
      <c r="E564" s="79" t="s">
        <v>1202</v>
      </c>
      <c r="F564" s="87">
        <f t="shared" si="75"/>
        <v>4399350</v>
      </c>
      <c r="G564" s="38">
        <f t="shared" si="76"/>
        <v>3095490</v>
      </c>
      <c r="H564" s="38">
        <f t="shared" si="77"/>
        <v>7494840</v>
      </c>
      <c r="I564" s="38">
        <v>137250</v>
      </c>
      <c r="J564" s="38">
        <v>2958240</v>
      </c>
      <c r="K564" s="38">
        <f t="shared" si="81"/>
        <v>0</v>
      </c>
      <c r="L564" s="38">
        <f t="shared" si="78"/>
        <v>936229</v>
      </c>
      <c r="M564" s="38">
        <f t="shared" si="79"/>
        <v>936229</v>
      </c>
      <c r="N564" s="38">
        <f>VLOOKUP(C564,X$5:AB1127,4,FALSE)</f>
        <v>42800</v>
      </c>
      <c r="O564" s="38">
        <f t="shared" si="82"/>
        <v>893429</v>
      </c>
      <c r="P564" s="38">
        <f t="shared" si="80"/>
        <v>8431069</v>
      </c>
      <c r="R564" s="69"/>
      <c r="S564" s="181"/>
      <c r="T564" s="62"/>
      <c r="U564" s="62"/>
      <c r="V564" s="62"/>
    </row>
    <row r="565" spans="1:22" ht="15">
      <c r="A565" s="77">
        <v>561</v>
      </c>
      <c r="B565" s="78" t="s">
        <v>853</v>
      </c>
      <c r="C565" s="77" t="s">
        <v>844</v>
      </c>
      <c r="D565" s="77" t="s">
        <v>806</v>
      </c>
      <c r="E565" s="79" t="s">
        <v>854</v>
      </c>
      <c r="F565" s="87">
        <f t="shared" si="75"/>
        <v>0</v>
      </c>
      <c r="G565" s="38">
        <f t="shared" si="76"/>
        <v>446956</v>
      </c>
      <c r="H565" s="38">
        <f t="shared" si="77"/>
        <v>446956</v>
      </c>
      <c r="I565" s="38">
        <v>74200</v>
      </c>
      <c r="J565" s="38">
        <v>372756</v>
      </c>
      <c r="K565" s="38">
        <f t="shared" si="81"/>
        <v>84816</v>
      </c>
      <c r="L565" s="38">
        <f t="shared" si="78"/>
        <v>801179</v>
      </c>
      <c r="M565" s="38">
        <f t="shared" si="79"/>
        <v>885995</v>
      </c>
      <c r="N565" s="38">
        <f>VLOOKUP(C565,X$5:AB1128,4,FALSE)</f>
        <v>52862</v>
      </c>
      <c r="O565" s="38">
        <f t="shared" si="82"/>
        <v>748317</v>
      </c>
      <c r="P565" s="38">
        <f t="shared" si="80"/>
        <v>1332951</v>
      </c>
      <c r="R565" s="69"/>
      <c r="S565" s="181"/>
      <c r="T565" s="62"/>
      <c r="U565" s="62"/>
      <c r="V565" s="62"/>
    </row>
    <row r="566" spans="1:22" ht="15">
      <c r="A566" s="77">
        <v>562</v>
      </c>
      <c r="B566" s="81">
        <v>41090</v>
      </c>
      <c r="C566" s="77" t="s">
        <v>1724</v>
      </c>
      <c r="D566" s="77" t="s">
        <v>806</v>
      </c>
      <c r="E566" s="79" t="s">
        <v>732</v>
      </c>
      <c r="F566" s="195" t="s">
        <v>2328</v>
      </c>
      <c r="G566" s="38"/>
      <c r="H566" s="38"/>
      <c r="I566" s="38"/>
      <c r="J566" s="38"/>
      <c r="K566" s="38"/>
      <c r="L566" s="38"/>
      <c r="M566" s="38"/>
      <c r="N566" s="38"/>
      <c r="O566" s="38"/>
      <c r="P566" s="38">
        <f t="shared" si="80"/>
        <v>0</v>
      </c>
      <c r="R566" s="69"/>
      <c r="S566" s="181"/>
      <c r="T566" s="62"/>
      <c r="U566" s="62"/>
      <c r="V566" s="62"/>
    </row>
    <row r="567" spans="1:22" ht="15">
      <c r="A567" s="77">
        <v>563</v>
      </c>
      <c r="B567" s="78" t="s">
        <v>856</v>
      </c>
      <c r="C567" s="77" t="s">
        <v>847</v>
      </c>
      <c r="D567" s="77" t="s">
        <v>806</v>
      </c>
      <c r="E567" s="79" t="s">
        <v>857</v>
      </c>
      <c r="F567" s="87">
        <f t="shared" si="75"/>
        <v>1250665</v>
      </c>
      <c r="G567" s="38">
        <f t="shared" si="76"/>
        <v>2756413</v>
      </c>
      <c r="H567" s="38">
        <f t="shared" si="77"/>
        <v>4007078</v>
      </c>
      <c r="I567" s="38">
        <v>72720</v>
      </c>
      <c r="J567" s="38">
        <v>2683693</v>
      </c>
      <c r="K567" s="38">
        <f aca="true" t="shared" si="83" ref="K567:K572">VLOOKUP(C567,X$5:AD$568,3,FALSE)</f>
        <v>52125927</v>
      </c>
      <c r="L567" s="38">
        <f t="shared" si="78"/>
        <v>9386666</v>
      </c>
      <c r="M567" s="38">
        <f t="shared" si="79"/>
        <v>61512593</v>
      </c>
      <c r="N567" s="38">
        <f>VLOOKUP(C567,X$5:AB1130,4,FALSE)</f>
        <v>0</v>
      </c>
      <c r="O567" s="38">
        <f t="shared" si="82"/>
        <v>9386666</v>
      </c>
      <c r="P567" s="38">
        <f t="shared" si="80"/>
        <v>65519671</v>
      </c>
      <c r="R567" s="69"/>
      <c r="S567" s="61"/>
      <c r="T567" s="62"/>
      <c r="U567" s="62"/>
      <c r="V567" s="62"/>
    </row>
    <row r="568" spans="1:22" ht="15">
      <c r="A568" s="77">
        <v>564</v>
      </c>
      <c r="B568" s="78" t="s">
        <v>859</v>
      </c>
      <c r="C568" s="77" t="s">
        <v>850</v>
      </c>
      <c r="D568" s="77" t="s">
        <v>806</v>
      </c>
      <c r="E568" s="79" t="s">
        <v>860</v>
      </c>
      <c r="F568" s="87">
        <f t="shared" si="75"/>
        <v>236750</v>
      </c>
      <c r="G568" s="38">
        <f t="shared" si="76"/>
        <v>1262183</v>
      </c>
      <c r="H568" s="38">
        <f t="shared" si="77"/>
        <v>1498933</v>
      </c>
      <c r="I568" s="38">
        <v>56500</v>
      </c>
      <c r="J568" s="38">
        <v>1205683</v>
      </c>
      <c r="K568" s="38">
        <f t="shared" si="83"/>
        <v>120100</v>
      </c>
      <c r="L568" s="38">
        <f t="shared" si="78"/>
        <v>576415</v>
      </c>
      <c r="M568" s="38">
        <f t="shared" si="79"/>
        <v>696515</v>
      </c>
      <c r="N568" s="38">
        <f>VLOOKUP(C568,X$5:AB1131,4,FALSE)</f>
        <v>37975</v>
      </c>
      <c r="O568" s="38">
        <f t="shared" si="82"/>
        <v>538440</v>
      </c>
      <c r="P568" s="38">
        <f t="shared" si="80"/>
        <v>2195448</v>
      </c>
      <c r="R568" s="69"/>
      <c r="S568" s="61"/>
      <c r="T568" s="60"/>
      <c r="U568" s="60"/>
      <c r="V568" s="62"/>
    </row>
    <row r="569" spans="1:22" ht="15">
      <c r="A569" s="77">
        <v>565</v>
      </c>
      <c r="B569" s="78" t="s">
        <v>862</v>
      </c>
      <c r="C569" s="77" t="s">
        <v>852</v>
      </c>
      <c r="D569" s="77" t="s">
        <v>806</v>
      </c>
      <c r="E569" s="79" t="s">
        <v>863</v>
      </c>
      <c r="F569" s="87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f t="shared" si="83"/>
        <v>269001</v>
      </c>
      <c r="L569" s="38">
        <f t="shared" si="78"/>
        <v>6400</v>
      </c>
      <c r="M569" s="38">
        <f t="shared" si="79"/>
        <v>275401</v>
      </c>
      <c r="N569" s="38">
        <f>VLOOKUP(C569,X$5:AB1132,4,FALSE)</f>
        <v>6400</v>
      </c>
      <c r="O569" s="38">
        <f t="shared" si="82"/>
        <v>0</v>
      </c>
      <c r="P569" s="38">
        <f t="shared" si="80"/>
        <v>275401</v>
      </c>
      <c r="R569" s="69"/>
      <c r="S569" s="61"/>
      <c r="T569" s="60"/>
      <c r="U569" s="60"/>
      <c r="V569" s="62"/>
    </row>
    <row r="570" spans="1:16" ht="15">
      <c r="A570" s="77">
        <v>566</v>
      </c>
      <c r="B570" s="78" t="s">
        <v>864</v>
      </c>
      <c r="C570" s="77" t="s">
        <v>855</v>
      </c>
      <c r="D570" s="77" t="s">
        <v>806</v>
      </c>
      <c r="E570" s="79" t="s">
        <v>1135</v>
      </c>
      <c r="F570" s="87">
        <f t="shared" si="75"/>
        <v>12785044</v>
      </c>
      <c r="G570" s="38">
        <f t="shared" si="76"/>
        <v>2886788</v>
      </c>
      <c r="H570" s="38">
        <f t="shared" si="77"/>
        <v>15671832</v>
      </c>
      <c r="I570" s="38">
        <v>56550</v>
      </c>
      <c r="J570" s="38">
        <v>2830238</v>
      </c>
      <c r="K570" s="38">
        <f t="shared" si="83"/>
        <v>5159400</v>
      </c>
      <c r="L570" s="38">
        <f t="shared" si="78"/>
        <v>5336449</v>
      </c>
      <c r="M570" s="38">
        <f t="shared" si="79"/>
        <v>10495849</v>
      </c>
      <c r="N570" s="38">
        <f>VLOOKUP(C570,X$5:AB1133,4,FALSE)</f>
        <v>0</v>
      </c>
      <c r="O570" s="38">
        <f t="shared" si="82"/>
        <v>5336449</v>
      </c>
      <c r="P570" s="38">
        <f t="shared" si="80"/>
        <v>26167681</v>
      </c>
    </row>
    <row r="571" spans="1:16" ht="15">
      <c r="A571" s="77">
        <v>567</v>
      </c>
      <c r="B571" s="78" t="s">
        <v>865</v>
      </c>
      <c r="C571" s="77" t="s">
        <v>858</v>
      </c>
      <c r="D571" s="77" t="s">
        <v>806</v>
      </c>
      <c r="E571" s="79" t="s">
        <v>866</v>
      </c>
      <c r="F571" s="87">
        <f t="shared" si="75"/>
        <v>758900</v>
      </c>
      <c r="G571" s="38">
        <f t="shared" si="76"/>
        <v>1523189</v>
      </c>
      <c r="H571" s="38">
        <f t="shared" si="77"/>
        <v>2282089</v>
      </c>
      <c r="I571" s="38">
        <v>132250</v>
      </c>
      <c r="J571" s="38">
        <v>1390939</v>
      </c>
      <c r="K571" s="38">
        <f t="shared" si="83"/>
        <v>55001</v>
      </c>
      <c r="L571" s="38">
        <f t="shared" si="78"/>
        <v>663691</v>
      </c>
      <c r="M571" s="38">
        <f t="shared" si="79"/>
        <v>718692</v>
      </c>
      <c r="N571" s="38">
        <f>VLOOKUP(C571,X$5:AB1134,4,FALSE)</f>
        <v>90405</v>
      </c>
      <c r="O571" s="38">
        <f t="shared" si="82"/>
        <v>573286</v>
      </c>
      <c r="P571" s="38">
        <f t="shared" si="80"/>
        <v>3000781</v>
      </c>
    </row>
    <row r="572" spans="1:16" ht="15">
      <c r="A572" s="82">
        <v>568</v>
      </c>
      <c r="B572" s="83"/>
      <c r="C572" s="84" t="s">
        <v>861</v>
      </c>
      <c r="D572" s="82"/>
      <c r="E572" s="85" t="s">
        <v>731</v>
      </c>
      <c r="F572" s="87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f t="shared" si="83"/>
        <v>5000</v>
      </c>
      <c r="L572" s="38">
        <f t="shared" si="78"/>
        <v>327000</v>
      </c>
      <c r="M572" s="38">
        <f t="shared" si="79"/>
        <v>332000</v>
      </c>
      <c r="N572" s="38">
        <f>VLOOKUP(C572,X$5:AB1135,4,FALSE)</f>
        <v>327000</v>
      </c>
      <c r="O572" s="38">
        <f t="shared" si="82"/>
        <v>0</v>
      </c>
      <c r="P572" s="38">
        <f t="shared" si="80"/>
        <v>332000</v>
      </c>
    </row>
    <row r="573" spans="6:16" ht="15">
      <c r="F573" s="38">
        <f>SUM(F5:F572)</f>
        <v>5276237145</v>
      </c>
      <c r="G573" s="38">
        <f>SUM(G5:G572)</f>
        <v>4621216218</v>
      </c>
      <c r="H573" s="38">
        <f>SUM(H5:H572)</f>
        <v>9897453363</v>
      </c>
      <c r="I573" s="38">
        <f>SUM(I5:I572)</f>
        <v>922171893</v>
      </c>
      <c r="J573" s="38">
        <f>SUM(J5:J572)</f>
        <v>3699044325</v>
      </c>
      <c r="P573" s="5">
        <f>SUM(P5:P572)</f>
        <v>17661045672</v>
      </c>
    </row>
    <row r="574" spans="8:16" ht="15">
      <c r="H574" s="183"/>
      <c r="M574" s="183"/>
      <c r="P574" s="5"/>
    </row>
    <row r="575" spans="8:16" ht="15">
      <c r="H575" s="38"/>
      <c r="P575" s="5"/>
    </row>
  </sheetData>
  <sheetProtection/>
  <mergeCells count="4">
    <mergeCell ref="F1:G1"/>
    <mergeCell ref="K1:L1"/>
    <mergeCell ref="I3:J3"/>
    <mergeCell ref="N3:O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4"/>
  <sheetViews>
    <sheetView zoomScalePageLayoutView="0" workbookViewId="0" topLeftCell="A1">
      <selection activeCell="F4" sqref="F4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158" bestFit="1" customWidth="1"/>
    <col min="9" max="9" width="10.99609375" style="158" bestFit="1" customWidth="1"/>
    <col min="10" max="10" width="8.99609375" style="158" bestFit="1" customWidth="1"/>
  </cols>
  <sheetData>
    <row r="1" ht="15">
      <c r="H1" s="182"/>
    </row>
    <row r="2" spans="5:8" ht="15">
      <c r="E2" s="1" t="s">
        <v>612</v>
      </c>
      <c r="F2" s="50" t="s">
        <v>617</v>
      </c>
      <c r="H2" s="1"/>
    </row>
    <row r="4" spans="1:10" ht="15">
      <c r="A4" s="51">
        <v>1</v>
      </c>
      <c r="B4" s="58" t="s">
        <v>869</v>
      </c>
      <c r="C4" s="58" t="s">
        <v>867</v>
      </c>
      <c r="D4" s="16" t="s">
        <v>870</v>
      </c>
      <c r="E4" s="49">
        <f>data_566!H5</f>
        <v>3689295</v>
      </c>
      <c r="F4" s="49">
        <f>data_566!M5</f>
        <v>2464827</v>
      </c>
      <c r="H4" s="38">
        <f>E4+F4</f>
        <v>6154122</v>
      </c>
      <c r="I4" s="38">
        <f>work!F32</f>
        <v>6154122</v>
      </c>
      <c r="J4" s="158" t="b">
        <f>H4=I4</f>
        <v>1</v>
      </c>
    </row>
    <row r="5" spans="1:10" ht="15">
      <c r="A5" s="51">
        <v>2</v>
      </c>
      <c r="B5" s="58" t="s">
        <v>872</v>
      </c>
      <c r="C5" s="58" t="s">
        <v>867</v>
      </c>
      <c r="D5" s="16" t="s">
        <v>873</v>
      </c>
      <c r="E5" s="49">
        <f>data_566!H6</f>
        <v>37524591</v>
      </c>
      <c r="F5" s="49">
        <f>data_566!M6</f>
        <v>102879264</v>
      </c>
      <c r="H5" s="38">
        <f aca="true" t="shared" si="0" ref="H5:H68">E5+F5</f>
        <v>140403855</v>
      </c>
      <c r="I5" s="38">
        <f>work!F33</f>
        <v>140403855</v>
      </c>
      <c r="J5" s="158" t="b">
        <f aca="true" t="shared" si="1" ref="J5:J68">H5=I5</f>
        <v>1</v>
      </c>
    </row>
    <row r="6" spans="1:10" ht="15">
      <c r="A6" s="51">
        <v>3</v>
      </c>
      <c r="B6" s="58" t="s">
        <v>875</v>
      </c>
      <c r="C6" s="58" t="s">
        <v>867</v>
      </c>
      <c r="D6" s="16" t="s">
        <v>876</v>
      </c>
      <c r="E6" s="49">
        <f>data_566!H7</f>
        <v>56969862</v>
      </c>
      <c r="F6" s="49">
        <f>data_566!M7</f>
        <v>10003787</v>
      </c>
      <c r="H6" s="38">
        <f t="shared" si="0"/>
        <v>66973649</v>
      </c>
      <c r="I6" s="38">
        <f>work!F34</f>
        <v>66973649</v>
      </c>
      <c r="J6" s="158" t="b">
        <f t="shared" si="1"/>
        <v>1</v>
      </c>
    </row>
    <row r="7" spans="1:10" ht="15">
      <c r="A7" s="51">
        <v>4</v>
      </c>
      <c r="B7" s="58" t="s">
        <v>878</v>
      </c>
      <c r="C7" s="58" t="s">
        <v>867</v>
      </c>
      <c r="D7" s="16" t="s">
        <v>879</v>
      </c>
      <c r="E7" s="49">
        <f>data_566!H8</f>
        <v>1058967</v>
      </c>
      <c r="F7" s="49">
        <f>data_566!M8</f>
        <v>679198</v>
      </c>
      <c r="H7" s="38">
        <f t="shared" si="0"/>
        <v>1738165</v>
      </c>
      <c r="I7" s="38">
        <f>work!F35</f>
        <v>1738165</v>
      </c>
      <c r="J7" s="158" t="b">
        <f t="shared" si="1"/>
        <v>1</v>
      </c>
    </row>
    <row r="8" spans="1:10" ht="15">
      <c r="A8" s="51">
        <v>5</v>
      </c>
      <c r="B8" s="58" t="s">
        <v>881</v>
      </c>
      <c r="C8" s="58" t="s">
        <v>867</v>
      </c>
      <c r="D8" s="16" t="s">
        <v>882</v>
      </c>
      <c r="E8" s="49">
        <f>data_566!H9</f>
        <v>2413218</v>
      </c>
      <c r="F8" s="49">
        <f>data_566!M9</f>
        <v>2147655</v>
      </c>
      <c r="H8" s="38">
        <f t="shared" si="0"/>
        <v>4560873</v>
      </c>
      <c r="I8" s="38">
        <f>work!F36</f>
        <v>4560873</v>
      </c>
      <c r="J8" s="158" t="b">
        <f t="shared" si="1"/>
        <v>1</v>
      </c>
    </row>
    <row r="9" spans="1:10" ht="15">
      <c r="A9" s="51">
        <v>6</v>
      </c>
      <c r="B9" s="58" t="s">
        <v>884</v>
      </c>
      <c r="C9" s="58" t="s">
        <v>867</v>
      </c>
      <c r="D9" s="16" t="s">
        <v>885</v>
      </c>
      <c r="E9" s="49">
        <f>data_566!H10</f>
        <v>217905</v>
      </c>
      <c r="F9" s="49">
        <f>data_566!M10</f>
        <v>52000</v>
      </c>
      <c r="H9" s="38">
        <f t="shared" si="0"/>
        <v>269905</v>
      </c>
      <c r="I9" s="38">
        <f>work!F37</f>
        <v>269905</v>
      </c>
      <c r="J9" s="158" t="b">
        <f t="shared" si="1"/>
        <v>1</v>
      </c>
    </row>
    <row r="10" spans="1:10" ht="15">
      <c r="A10" s="51">
        <v>7</v>
      </c>
      <c r="B10" s="58" t="s">
        <v>887</v>
      </c>
      <c r="C10" s="58" t="s">
        <v>867</v>
      </c>
      <c r="D10" s="16" t="s">
        <v>888</v>
      </c>
      <c r="E10" s="49">
        <f>data_566!H11</f>
        <v>1370831</v>
      </c>
      <c r="F10" s="49">
        <f>data_566!M11</f>
        <v>2442753</v>
      </c>
      <c r="H10" s="38">
        <f t="shared" si="0"/>
        <v>3813584</v>
      </c>
      <c r="I10" s="38">
        <f>work!F38</f>
        <v>3813584</v>
      </c>
      <c r="J10" s="158" t="b">
        <f t="shared" si="1"/>
        <v>1</v>
      </c>
    </row>
    <row r="11" spans="1:10" ht="15">
      <c r="A11" s="51">
        <v>8</v>
      </c>
      <c r="B11" s="58" t="s">
        <v>890</v>
      </c>
      <c r="C11" s="58" t="s">
        <v>867</v>
      </c>
      <c r="D11" s="16" t="s">
        <v>891</v>
      </c>
      <c r="E11" s="49">
        <f>data_566!H12</f>
        <v>26958510</v>
      </c>
      <c r="F11" s="49">
        <f>data_566!M12</f>
        <v>17577460</v>
      </c>
      <c r="H11" s="38">
        <f t="shared" si="0"/>
        <v>44535970</v>
      </c>
      <c r="I11" s="38">
        <f>work!F39</f>
        <v>44535970</v>
      </c>
      <c r="J11" s="158" t="b">
        <f t="shared" si="1"/>
        <v>1</v>
      </c>
    </row>
    <row r="12" spans="1:10" ht="15">
      <c r="A12" s="51">
        <v>9</v>
      </c>
      <c r="B12" s="58" t="s">
        <v>893</v>
      </c>
      <c r="C12" s="58" t="s">
        <v>867</v>
      </c>
      <c r="D12" s="16" t="s">
        <v>894</v>
      </c>
      <c r="E12" s="49">
        <f>data_566!H13</f>
        <v>679050</v>
      </c>
      <c r="F12" s="49">
        <f>data_566!M13</f>
        <v>925227</v>
      </c>
      <c r="H12" s="38">
        <f t="shared" si="0"/>
        <v>1604277</v>
      </c>
      <c r="I12" s="38">
        <f>work!F40</f>
        <v>1604277</v>
      </c>
      <c r="J12" s="158" t="b">
        <f t="shared" si="1"/>
        <v>1</v>
      </c>
    </row>
    <row r="13" spans="1:10" ht="15">
      <c r="A13" s="51">
        <v>10</v>
      </c>
      <c r="B13" s="58" t="s">
        <v>896</v>
      </c>
      <c r="C13" s="58" t="s">
        <v>867</v>
      </c>
      <c r="D13" s="16" t="s">
        <v>897</v>
      </c>
      <c r="E13" s="49">
        <f>data_566!H14</f>
        <v>948125</v>
      </c>
      <c r="F13" s="49">
        <f>data_566!M14</f>
        <v>514311</v>
      </c>
      <c r="H13" s="38">
        <f t="shared" si="0"/>
        <v>1462436</v>
      </c>
      <c r="I13" s="38">
        <f>work!F41</f>
        <v>1462436</v>
      </c>
      <c r="J13" s="158" t="b">
        <f t="shared" si="1"/>
        <v>1</v>
      </c>
    </row>
    <row r="14" spans="1:10" ht="15">
      <c r="A14" s="51">
        <v>11</v>
      </c>
      <c r="B14" s="58" t="s">
        <v>899</v>
      </c>
      <c r="C14" s="58" t="s">
        <v>867</v>
      </c>
      <c r="D14" s="16" t="s">
        <v>900</v>
      </c>
      <c r="E14" s="49">
        <f>data_566!H15</f>
        <v>13448755</v>
      </c>
      <c r="F14" s="49">
        <f>data_566!M15</f>
        <v>8463419</v>
      </c>
      <c r="H14" s="38">
        <f t="shared" si="0"/>
        <v>21912174</v>
      </c>
      <c r="I14" s="38">
        <f>work!F42</f>
        <v>21912174</v>
      </c>
      <c r="J14" s="158" t="b">
        <f t="shared" si="1"/>
        <v>1</v>
      </c>
    </row>
    <row r="15" spans="1:10" ht="15">
      <c r="A15" s="51">
        <v>12</v>
      </c>
      <c r="B15" s="58" t="s">
        <v>902</v>
      </c>
      <c r="C15" s="58" t="s">
        <v>867</v>
      </c>
      <c r="D15" s="16" t="s">
        <v>903</v>
      </c>
      <c r="E15" s="49">
        <f>data_566!H16</f>
        <v>12565522</v>
      </c>
      <c r="F15" s="49">
        <f>data_566!M16</f>
        <v>32840427</v>
      </c>
      <c r="H15" s="38">
        <f t="shared" si="0"/>
        <v>45405949</v>
      </c>
      <c r="I15" s="38">
        <f>work!F43</f>
        <v>45405949</v>
      </c>
      <c r="J15" s="158" t="b">
        <f t="shared" si="1"/>
        <v>1</v>
      </c>
    </row>
    <row r="16" spans="1:10" ht="15">
      <c r="A16" s="51">
        <v>13</v>
      </c>
      <c r="B16" s="58" t="s">
        <v>905</v>
      </c>
      <c r="C16" s="58" t="s">
        <v>867</v>
      </c>
      <c r="D16" s="16" t="s">
        <v>906</v>
      </c>
      <c r="E16" s="49">
        <f>data_566!H17</f>
        <v>7861764</v>
      </c>
      <c r="F16" s="49">
        <f>data_566!M17</f>
        <v>7310568</v>
      </c>
      <c r="H16" s="38">
        <f t="shared" si="0"/>
        <v>15172332</v>
      </c>
      <c r="I16" s="38">
        <f>work!F44</f>
        <v>15172332</v>
      </c>
      <c r="J16" s="158" t="b">
        <f t="shared" si="1"/>
        <v>1</v>
      </c>
    </row>
    <row r="17" spans="1:10" ht="15">
      <c r="A17" s="51">
        <v>14</v>
      </c>
      <c r="B17" s="58" t="s">
        <v>908</v>
      </c>
      <c r="C17" s="58" t="s">
        <v>867</v>
      </c>
      <c r="D17" s="16" t="s">
        <v>909</v>
      </c>
      <c r="E17" s="49">
        <f>data_566!H18</f>
        <v>5922352</v>
      </c>
      <c r="F17" s="49">
        <f>data_566!M18</f>
        <v>1085280</v>
      </c>
      <c r="H17" s="38">
        <f t="shared" si="0"/>
        <v>7007632</v>
      </c>
      <c r="I17" s="38">
        <f>work!F45</f>
        <v>7007632</v>
      </c>
      <c r="J17" s="158" t="b">
        <f t="shared" si="1"/>
        <v>1</v>
      </c>
    </row>
    <row r="18" spans="1:10" ht="15">
      <c r="A18" s="51">
        <v>15</v>
      </c>
      <c r="B18" s="58" t="s">
        <v>911</v>
      </c>
      <c r="C18" s="58" t="s">
        <v>867</v>
      </c>
      <c r="D18" s="16" t="s">
        <v>912</v>
      </c>
      <c r="E18" s="49">
        <f>data_566!H19</f>
        <v>28109967</v>
      </c>
      <c r="F18" s="49">
        <f>data_566!M19</f>
        <v>14591</v>
      </c>
      <c r="H18" s="38">
        <f t="shared" si="0"/>
        <v>28124558</v>
      </c>
      <c r="I18" s="38">
        <f>work!F46</f>
        <v>28124558</v>
      </c>
      <c r="J18" s="158" t="b">
        <f t="shared" si="1"/>
        <v>1</v>
      </c>
    </row>
    <row r="19" spans="1:10" ht="15">
      <c r="A19" s="51">
        <v>16</v>
      </c>
      <c r="B19" s="58" t="s">
        <v>914</v>
      </c>
      <c r="C19" s="58" t="s">
        <v>867</v>
      </c>
      <c r="D19" s="16" t="s">
        <v>915</v>
      </c>
      <c r="E19" s="49">
        <f>data_566!H20</f>
        <v>63501733</v>
      </c>
      <c r="F19" s="49">
        <f>data_566!M20</f>
        <v>7539523</v>
      </c>
      <c r="H19" s="38">
        <f t="shared" si="0"/>
        <v>71041256</v>
      </c>
      <c r="I19" s="38">
        <f>work!F47</f>
        <v>71041256</v>
      </c>
      <c r="J19" s="158" t="b">
        <f t="shared" si="1"/>
        <v>1</v>
      </c>
    </row>
    <row r="20" spans="1:10" ht="15">
      <c r="A20" s="51">
        <v>17</v>
      </c>
      <c r="B20" s="58" t="s">
        <v>917</v>
      </c>
      <c r="C20" s="58" t="s">
        <v>867</v>
      </c>
      <c r="D20" s="16" t="s">
        <v>918</v>
      </c>
      <c r="E20" s="49">
        <f>data_566!H21</f>
        <v>2995626</v>
      </c>
      <c r="F20" s="49">
        <f>data_566!M21</f>
        <v>2538136</v>
      </c>
      <c r="H20" s="38">
        <f t="shared" si="0"/>
        <v>5533762</v>
      </c>
      <c r="I20" s="38">
        <f>work!F48</f>
        <v>5533762</v>
      </c>
      <c r="J20" s="158" t="b">
        <f t="shared" si="1"/>
        <v>1</v>
      </c>
    </row>
    <row r="21" spans="1:10" ht="15">
      <c r="A21" s="51">
        <v>18</v>
      </c>
      <c r="B21" s="58" t="s">
        <v>920</v>
      </c>
      <c r="C21" s="58" t="s">
        <v>867</v>
      </c>
      <c r="D21" s="16" t="s">
        <v>921</v>
      </c>
      <c r="E21" s="49">
        <f>data_566!H22</f>
        <v>5254502</v>
      </c>
      <c r="F21" s="49">
        <f>data_566!M22</f>
        <v>1919366</v>
      </c>
      <c r="H21" s="38">
        <f t="shared" si="0"/>
        <v>7173868</v>
      </c>
      <c r="I21" s="38">
        <f>work!F49</f>
        <v>7173868</v>
      </c>
      <c r="J21" s="158" t="b">
        <f t="shared" si="1"/>
        <v>1</v>
      </c>
    </row>
    <row r="22" spans="1:10" ht="15">
      <c r="A22" s="51">
        <v>19</v>
      </c>
      <c r="B22" s="58" t="s">
        <v>923</v>
      </c>
      <c r="C22" s="58" t="s">
        <v>867</v>
      </c>
      <c r="D22" s="16" t="s">
        <v>924</v>
      </c>
      <c r="E22" s="49">
        <f>data_566!H23</f>
        <v>3143664</v>
      </c>
      <c r="F22" s="49">
        <f>data_566!M23</f>
        <v>5963432</v>
      </c>
      <c r="H22" s="38">
        <f t="shared" si="0"/>
        <v>9107096</v>
      </c>
      <c r="I22" s="38">
        <f>work!F50</f>
        <v>9107096</v>
      </c>
      <c r="J22" s="158" t="b">
        <f t="shared" si="1"/>
        <v>1</v>
      </c>
    </row>
    <row r="23" spans="1:10" ht="15">
      <c r="A23" s="51">
        <v>20</v>
      </c>
      <c r="B23" s="58" t="s">
        <v>926</v>
      </c>
      <c r="C23" s="58" t="s">
        <v>867</v>
      </c>
      <c r="D23" s="16" t="s">
        <v>927</v>
      </c>
      <c r="E23" s="49">
        <f>data_566!H24</f>
        <v>1186273</v>
      </c>
      <c r="F23" s="49">
        <f>data_566!M24</f>
        <v>747045</v>
      </c>
      <c r="H23" s="38">
        <f t="shared" si="0"/>
        <v>1933318</v>
      </c>
      <c r="I23" s="38">
        <f>work!F51</f>
        <v>1933318</v>
      </c>
      <c r="J23" s="158" t="b">
        <f t="shared" si="1"/>
        <v>1</v>
      </c>
    </row>
    <row r="24" spans="1:10" ht="15">
      <c r="A24" s="51">
        <v>21</v>
      </c>
      <c r="B24" s="58" t="s">
        <v>929</v>
      </c>
      <c r="C24" s="58" t="s">
        <v>867</v>
      </c>
      <c r="D24" s="16" t="s">
        <v>930</v>
      </c>
      <c r="E24" s="49">
        <f>data_566!H25</f>
        <v>2837662</v>
      </c>
      <c r="F24" s="49">
        <f>data_566!M25</f>
        <v>4266836</v>
      </c>
      <c r="H24" s="38">
        <f t="shared" si="0"/>
        <v>7104498</v>
      </c>
      <c r="I24" s="38">
        <f>work!F52</f>
        <v>7104498</v>
      </c>
      <c r="J24" s="158" t="b">
        <f t="shared" si="1"/>
        <v>1</v>
      </c>
    </row>
    <row r="25" spans="1:10" ht="15">
      <c r="A25" s="51">
        <v>22</v>
      </c>
      <c r="B25" s="58" t="s">
        <v>932</v>
      </c>
      <c r="C25" s="58" t="s">
        <v>867</v>
      </c>
      <c r="D25" s="16" t="s">
        <v>933</v>
      </c>
      <c r="E25" s="49">
        <f>data_566!H26</f>
        <v>32152803</v>
      </c>
      <c r="F25" s="49">
        <f>data_566!M26</f>
        <v>1017103</v>
      </c>
      <c r="H25" s="38">
        <f t="shared" si="0"/>
        <v>33169906</v>
      </c>
      <c r="I25" s="38">
        <f>work!F53</f>
        <v>33169906</v>
      </c>
      <c r="J25" s="158" t="b">
        <f t="shared" si="1"/>
        <v>1</v>
      </c>
    </row>
    <row r="26" spans="1:10" ht="15">
      <c r="A26" s="51">
        <v>23</v>
      </c>
      <c r="B26" s="58" t="s">
        <v>935</v>
      </c>
      <c r="C26" s="58" t="s">
        <v>867</v>
      </c>
      <c r="D26" s="16" t="s">
        <v>936</v>
      </c>
      <c r="E26" s="49">
        <f>data_566!H27</f>
        <v>749284</v>
      </c>
      <c r="F26" s="49">
        <f>data_566!M27</f>
        <v>615847</v>
      </c>
      <c r="H26" s="38">
        <f t="shared" si="0"/>
        <v>1365131</v>
      </c>
      <c r="I26" s="38">
        <f>work!F54</f>
        <v>1365131</v>
      </c>
      <c r="J26" s="158" t="b">
        <f t="shared" si="1"/>
        <v>1</v>
      </c>
    </row>
    <row r="27" spans="1:10" ht="15">
      <c r="A27" s="51">
        <v>24</v>
      </c>
      <c r="B27" s="58" t="s">
        <v>939</v>
      </c>
      <c r="C27" s="58" t="s">
        <v>937</v>
      </c>
      <c r="D27" s="16" t="s">
        <v>940</v>
      </c>
      <c r="E27" s="49">
        <f>data_566!H28</f>
        <v>7283308</v>
      </c>
      <c r="F27" s="49">
        <f>data_566!M28</f>
        <v>448345</v>
      </c>
      <c r="H27" s="38">
        <f t="shared" si="0"/>
        <v>7731653</v>
      </c>
      <c r="I27" s="38">
        <f>work!F55</f>
        <v>7731653</v>
      </c>
      <c r="J27" s="158" t="b">
        <f t="shared" si="1"/>
        <v>1</v>
      </c>
    </row>
    <row r="28" spans="1:10" ht="15">
      <c r="A28" s="51">
        <v>25</v>
      </c>
      <c r="B28" s="58" t="s">
        <v>942</v>
      </c>
      <c r="C28" s="58" t="s">
        <v>937</v>
      </c>
      <c r="D28" s="16" t="s">
        <v>943</v>
      </c>
      <c r="E28" s="49">
        <f>data_566!H29</f>
        <v>9880999</v>
      </c>
      <c r="F28" s="49">
        <f>data_566!M29</f>
        <v>1748595</v>
      </c>
      <c r="H28" s="38">
        <f t="shared" si="0"/>
        <v>11629594</v>
      </c>
      <c r="I28" s="38">
        <f>work!F56</f>
        <v>11629594</v>
      </c>
      <c r="J28" s="158" t="b">
        <f t="shared" si="1"/>
        <v>1</v>
      </c>
    </row>
    <row r="29" spans="1:10" ht="15">
      <c r="A29" s="51">
        <v>26</v>
      </c>
      <c r="B29" s="58" t="s">
        <v>945</v>
      </c>
      <c r="C29" s="58" t="s">
        <v>937</v>
      </c>
      <c r="D29" s="16" t="s">
        <v>946</v>
      </c>
      <c r="E29" s="49">
        <f>data_566!H30</f>
        <v>19211289</v>
      </c>
      <c r="F29" s="49">
        <f>data_566!M30</f>
        <v>28561262</v>
      </c>
      <c r="H29" s="38">
        <f t="shared" si="0"/>
        <v>47772551</v>
      </c>
      <c r="I29" s="38">
        <f>work!F57</f>
        <v>47772551</v>
      </c>
      <c r="J29" s="158" t="b">
        <f t="shared" si="1"/>
        <v>1</v>
      </c>
    </row>
    <row r="30" spans="1:10" ht="15">
      <c r="A30" s="51">
        <v>27</v>
      </c>
      <c r="B30" s="58" t="s">
        <v>948</v>
      </c>
      <c r="C30" s="58" t="s">
        <v>937</v>
      </c>
      <c r="D30" s="16" t="s">
        <v>949</v>
      </c>
      <c r="E30" s="49">
        <f>data_566!H31</f>
        <v>21062972</v>
      </c>
      <c r="F30" s="49">
        <f>data_566!M31</f>
        <v>1416081</v>
      </c>
      <c r="H30" s="38">
        <f t="shared" si="0"/>
        <v>22479053</v>
      </c>
      <c r="I30" s="38">
        <f>work!F58</f>
        <v>22479053</v>
      </c>
      <c r="J30" s="158" t="b">
        <f t="shared" si="1"/>
        <v>1</v>
      </c>
    </row>
    <row r="31" spans="1:10" ht="15">
      <c r="A31" s="51">
        <v>28</v>
      </c>
      <c r="B31" s="58" t="s">
        <v>951</v>
      </c>
      <c r="C31" s="58" t="s">
        <v>937</v>
      </c>
      <c r="D31" s="16" t="s">
        <v>952</v>
      </c>
      <c r="E31" s="49">
        <f>data_566!H32</f>
        <v>2812365</v>
      </c>
      <c r="F31" s="49">
        <f>data_566!M32</f>
        <v>19959585</v>
      </c>
      <c r="H31" s="38">
        <f t="shared" si="0"/>
        <v>22771950</v>
      </c>
      <c r="I31" s="38">
        <f>work!F59</f>
        <v>22771950</v>
      </c>
      <c r="J31" s="158" t="b">
        <f t="shared" si="1"/>
        <v>1</v>
      </c>
    </row>
    <row r="32" spans="1:10" ht="15">
      <c r="A32" s="51">
        <v>29</v>
      </c>
      <c r="B32" s="58" t="s">
        <v>954</v>
      </c>
      <c r="C32" s="58" t="s">
        <v>937</v>
      </c>
      <c r="D32" s="16" t="s">
        <v>955</v>
      </c>
      <c r="E32" s="49">
        <f>data_566!H33</f>
        <v>13295077</v>
      </c>
      <c r="F32" s="49">
        <f>data_566!M33</f>
        <v>4268587</v>
      </c>
      <c r="H32" s="38">
        <f t="shared" si="0"/>
        <v>17563664</v>
      </c>
      <c r="I32" s="38">
        <f>work!F60</f>
        <v>17563664</v>
      </c>
      <c r="J32" s="158" t="b">
        <f t="shared" si="1"/>
        <v>1</v>
      </c>
    </row>
    <row r="33" spans="1:10" ht="15">
      <c r="A33" s="51">
        <v>30</v>
      </c>
      <c r="B33" s="58" t="s">
        <v>957</v>
      </c>
      <c r="C33" s="58" t="s">
        <v>937</v>
      </c>
      <c r="D33" s="16" t="s">
        <v>958</v>
      </c>
      <c r="E33" s="49">
        <f>data_566!H34</f>
        <v>9036386</v>
      </c>
      <c r="F33" s="49">
        <f>data_566!M34</f>
        <v>2904178</v>
      </c>
      <c r="H33" s="38">
        <f t="shared" si="0"/>
        <v>11940564</v>
      </c>
      <c r="I33" s="38">
        <f>work!F61</f>
        <v>11940564</v>
      </c>
      <c r="J33" s="158" t="b">
        <f t="shared" si="1"/>
        <v>1</v>
      </c>
    </row>
    <row r="34" spans="1:10" ht="15">
      <c r="A34" s="51">
        <v>31</v>
      </c>
      <c r="B34" s="58" t="s">
        <v>960</v>
      </c>
      <c r="C34" s="58" t="s">
        <v>937</v>
      </c>
      <c r="D34" s="16" t="s">
        <v>961</v>
      </c>
      <c r="E34" s="49">
        <f>data_566!H35</f>
        <v>11599016</v>
      </c>
      <c r="F34" s="49">
        <f>data_566!M35</f>
        <v>2894098</v>
      </c>
      <c r="H34" s="38">
        <f t="shared" si="0"/>
        <v>14493114</v>
      </c>
      <c r="I34" s="38">
        <f>work!F62</f>
        <v>14493114</v>
      </c>
      <c r="J34" s="158" t="b">
        <f t="shared" si="1"/>
        <v>1</v>
      </c>
    </row>
    <row r="35" spans="1:10" ht="15">
      <c r="A35" s="51">
        <v>32</v>
      </c>
      <c r="B35" s="58" t="s">
        <v>963</v>
      </c>
      <c r="C35" s="58" t="s">
        <v>937</v>
      </c>
      <c r="D35" s="16" t="s">
        <v>964</v>
      </c>
      <c r="E35" s="49">
        <f>data_566!H36</f>
        <v>17489505</v>
      </c>
      <c r="F35" s="49">
        <f>data_566!M36</f>
        <v>2460203</v>
      </c>
      <c r="H35" s="38">
        <f t="shared" si="0"/>
        <v>19949708</v>
      </c>
      <c r="I35" s="38">
        <f>work!F63</f>
        <v>19949708</v>
      </c>
      <c r="J35" s="158" t="b">
        <f t="shared" si="1"/>
        <v>1</v>
      </c>
    </row>
    <row r="36" spans="1:10" ht="15">
      <c r="A36" s="51">
        <v>33</v>
      </c>
      <c r="B36" s="58" t="s">
        <v>966</v>
      </c>
      <c r="C36" s="58" t="s">
        <v>937</v>
      </c>
      <c r="D36" s="16" t="s">
        <v>967</v>
      </c>
      <c r="E36" s="49">
        <f>data_566!H37</f>
        <v>7854739</v>
      </c>
      <c r="F36" s="49">
        <f>data_566!M37</f>
        <v>1231105</v>
      </c>
      <c r="H36" s="38">
        <f t="shared" si="0"/>
        <v>9085844</v>
      </c>
      <c r="I36" s="38">
        <f>work!F64</f>
        <v>9085844</v>
      </c>
      <c r="J36" s="158" t="b">
        <f t="shared" si="1"/>
        <v>1</v>
      </c>
    </row>
    <row r="37" spans="1:10" ht="15">
      <c r="A37" s="51">
        <v>34</v>
      </c>
      <c r="B37" s="58" t="s">
        <v>969</v>
      </c>
      <c r="C37" s="58" t="s">
        <v>937</v>
      </c>
      <c r="D37" s="16" t="s">
        <v>970</v>
      </c>
      <c r="E37" s="49">
        <f>data_566!H38</f>
        <v>28968728</v>
      </c>
      <c r="F37" s="49">
        <f>data_566!M38</f>
        <v>8169466</v>
      </c>
      <c r="H37" s="38">
        <f t="shared" si="0"/>
        <v>37138194</v>
      </c>
      <c r="I37" s="38">
        <f>work!F65</f>
        <v>37138194</v>
      </c>
      <c r="J37" s="158" t="b">
        <f t="shared" si="1"/>
        <v>1</v>
      </c>
    </row>
    <row r="38" spans="1:10" ht="15">
      <c r="A38" s="51">
        <v>35</v>
      </c>
      <c r="B38" s="58" t="s">
        <v>972</v>
      </c>
      <c r="C38" s="58" t="s">
        <v>937</v>
      </c>
      <c r="D38" s="16" t="s">
        <v>973</v>
      </c>
      <c r="E38" s="49">
        <f>data_566!H39</f>
        <v>1626860</v>
      </c>
      <c r="F38" s="49">
        <f>data_566!M39</f>
        <v>60467551</v>
      </c>
      <c r="H38" s="38">
        <f t="shared" si="0"/>
        <v>62094411</v>
      </c>
      <c r="I38" s="38">
        <f>work!F66</f>
        <v>62094411</v>
      </c>
      <c r="J38" s="158" t="b">
        <f t="shared" si="1"/>
        <v>1</v>
      </c>
    </row>
    <row r="39" spans="1:10" ht="15">
      <c r="A39" s="51">
        <v>36</v>
      </c>
      <c r="B39" s="58" t="s">
        <v>975</v>
      </c>
      <c r="C39" s="58" t="s">
        <v>937</v>
      </c>
      <c r="D39" s="16" t="s">
        <v>976</v>
      </c>
      <c r="E39" s="49">
        <f>data_566!H40</f>
        <v>13343356</v>
      </c>
      <c r="F39" s="49">
        <f>data_566!M40</f>
        <v>7389336</v>
      </c>
      <c r="H39" s="38">
        <f t="shared" si="0"/>
        <v>20732692</v>
      </c>
      <c r="I39" s="38">
        <f>work!F67</f>
        <v>20732692</v>
      </c>
      <c r="J39" s="158" t="b">
        <f t="shared" si="1"/>
        <v>1</v>
      </c>
    </row>
    <row r="40" spans="1:10" ht="15">
      <c r="A40" s="51">
        <v>37</v>
      </c>
      <c r="B40" s="58" t="s">
        <v>978</v>
      </c>
      <c r="C40" s="58" t="s">
        <v>937</v>
      </c>
      <c r="D40" s="16" t="s">
        <v>979</v>
      </c>
      <c r="E40" s="49">
        <f>data_566!H41</f>
        <v>4839568</v>
      </c>
      <c r="F40" s="49">
        <f>data_566!M41</f>
        <v>3763279</v>
      </c>
      <c r="H40" s="38">
        <f t="shared" si="0"/>
        <v>8602847</v>
      </c>
      <c r="I40" s="38">
        <f>work!F68</f>
        <v>8602847</v>
      </c>
      <c r="J40" s="158" t="b">
        <f t="shared" si="1"/>
        <v>1</v>
      </c>
    </row>
    <row r="41" spans="1:10" ht="15">
      <c r="A41" s="51">
        <v>38</v>
      </c>
      <c r="B41" s="58" t="s">
        <v>981</v>
      </c>
      <c r="C41" s="58" t="s">
        <v>937</v>
      </c>
      <c r="D41" s="16" t="s">
        <v>982</v>
      </c>
      <c r="E41" s="49">
        <f>data_566!H42</f>
        <v>20596501</v>
      </c>
      <c r="F41" s="49">
        <f>data_566!M42</f>
        <v>20701008</v>
      </c>
      <c r="H41" s="38">
        <f t="shared" si="0"/>
        <v>41297509</v>
      </c>
      <c r="I41" s="38">
        <f>work!F69</f>
        <v>41297509</v>
      </c>
      <c r="J41" s="158" t="b">
        <f t="shared" si="1"/>
        <v>1</v>
      </c>
    </row>
    <row r="42" spans="1:10" ht="15">
      <c r="A42" s="51">
        <v>39</v>
      </c>
      <c r="B42" s="58" t="s">
        <v>984</v>
      </c>
      <c r="C42" s="58" t="s">
        <v>937</v>
      </c>
      <c r="D42" s="16" t="s">
        <v>985</v>
      </c>
      <c r="E42" s="49">
        <f>data_566!H43</f>
        <v>17530168</v>
      </c>
      <c r="F42" s="49">
        <f>data_566!M43</f>
        <v>5612204</v>
      </c>
      <c r="H42" s="38">
        <f t="shared" si="0"/>
        <v>23142372</v>
      </c>
      <c r="I42" s="38">
        <f>work!F70</f>
        <v>23142372</v>
      </c>
      <c r="J42" s="158" t="b">
        <f t="shared" si="1"/>
        <v>1</v>
      </c>
    </row>
    <row r="43" spans="1:10" ht="15">
      <c r="A43" s="51">
        <v>40</v>
      </c>
      <c r="B43" s="58" t="s">
        <v>987</v>
      </c>
      <c r="C43" s="58" t="s">
        <v>937</v>
      </c>
      <c r="D43" s="16" t="s">
        <v>988</v>
      </c>
      <c r="E43" s="49">
        <f>data_566!H44</f>
        <v>24335203</v>
      </c>
      <c r="F43" s="49">
        <f>data_566!M44</f>
        <v>16065031</v>
      </c>
      <c r="H43" s="38">
        <f t="shared" si="0"/>
        <v>40400234</v>
      </c>
      <c r="I43" s="38">
        <f>work!F71</f>
        <v>40400234</v>
      </c>
      <c r="J43" s="158" t="b">
        <f t="shared" si="1"/>
        <v>1</v>
      </c>
    </row>
    <row r="44" spans="1:10" ht="15">
      <c r="A44" s="51">
        <v>41</v>
      </c>
      <c r="B44" s="58" t="s">
        <v>990</v>
      </c>
      <c r="C44" s="58" t="s">
        <v>937</v>
      </c>
      <c r="D44" s="16" t="s">
        <v>991</v>
      </c>
      <c r="E44" s="49">
        <f>data_566!H45</f>
        <v>6060739</v>
      </c>
      <c r="F44" s="49">
        <f>data_566!M45</f>
        <v>3414260</v>
      </c>
      <c r="H44" s="38">
        <f t="shared" si="0"/>
        <v>9474999</v>
      </c>
      <c r="I44" s="38">
        <f>work!F72</f>
        <v>9474999</v>
      </c>
      <c r="J44" s="158" t="b">
        <f t="shared" si="1"/>
        <v>1</v>
      </c>
    </row>
    <row r="45" spans="1:10" ht="15">
      <c r="A45" s="51">
        <v>42</v>
      </c>
      <c r="B45" s="58" t="s">
        <v>993</v>
      </c>
      <c r="C45" s="58" t="s">
        <v>937</v>
      </c>
      <c r="D45" s="16" t="s">
        <v>994</v>
      </c>
      <c r="E45" s="49">
        <f>data_566!H46</f>
        <v>50181172</v>
      </c>
      <c r="F45" s="49">
        <f>data_566!M46</f>
        <v>11332049</v>
      </c>
      <c r="H45" s="38">
        <f t="shared" si="0"/>
        <v>61513221</v>
      </c>
      <c r="I45" s="38">
        <f>work!F73</f>
        <v>61513221</v>
      </c>
      <c r="J45" s="158" t="b">
        <f t="shared" si="1"/>
        <v>1</v>
      </c>
    </row>
    <row r="46" spans="1:10" ht="15">
      <c r="A46" s="51">
        <v>43</v>
      </c>
      <c r="B46" s="58" t="s">
        <v>996</v>
      </c>
      <c r="C46" s="58" t="s">
        <v>937</v>
      </c>
      <c r="D46" s="16" t="s">
        <v>997</v>
      </c>
      <c r="E46" s="49">
        <f>data_566!H47</f>
        <v>42665453</v>
      </c>
      <c r="F46" s="49">
        <f>data_566!M47</f>
        <v>4938939</v>
      </c>
      <c r="H46" s="38">
        <f t="shared" si="0"/>
        <v>47604392</v>
      </c>
      <c r="I46" s="38">
        <f>work!F74</f>
        <v>47604392</v>
      </c>
      <c r="J46" s="158" t="b">
        <f t="shared" si="1"/>
        <v>1</v>
      </c>
    </row>
    <row r="47" spans="1:10" ht="15">
      <c r="A47" s="51">
        <v>44</v>
      </c>
      <c r="B47" s="58" t="s">
        <v>999</v>
      </c>
      <c r="C47" s="58" t="s">
        <v>937</v>
      </c>
      <c r="D47" s="16" t="s">
        <v>1000</v>
      </c>
      <c r="E47" s="49">
        <f>data_566!H48</f>
        <v>7302691</v>
      </c>
      <c r="F47" s="49">
        <f>data_566!M48</f>
        <v>1865991</v>
      </c>
      <c r="H47" s="38">
        <f t="shared" si="0"/>
        <v>9168682</v>
      </c>
      <c r="I47" s="38">
        <f>work!F75</f>
        <v>9168682</v>
      </c>
      <c r="J47" s="158" t="b">
        <f t="shared" si="1"/>
        <v>1</v>
      </c>
    </row>
    <row r="48" spans="1:10" ht="15">
      <c r="A48" s="51">
        <v>45</v>
      </c>
      <c r="B48" s="58" t="s">
        <v>1002</v>
      </c>
      <c r="C48" s="58" t="s">
        <v>937</v>
      </c>
      <c r="D48" s="16" t="s">
        <v>1003</v>
      </c>
      <c r="E48" s="49">
        <f>data_566!H49</f>
        <v>19525843</v>
      </c>
      <c r="F48" s="49">
        <f>data_566!M49</f>
        <v>3205241</v>
      </c>
      <c r="H48" s="38">
        <f t="shared" si="0"/>
        <v>22731084</v>
      </c>
      <c r="I48" s="38">
        <f>work!F76</f>
        <v>22731084</v>
      </c>
      <c r="J48" s="158" t="b">
        <f t="shared" si="1"/>
        <v>1</v>
      </c>
    </row>
    <row r="49" spans="1:10" ht="15">
      <c r="A49" s="51">
        <v>46</v>
      </c>
      <c r="B49" s="58" t="s">
        <v>1005</v>
      </c>
      <c r="C49" s="58" t="s">
        <v>937</v>
      </c>
      <c r="D49" s="16" t="s">
        <v>1006</v>
      </c>
      <c r="E49" s="49">
        <f>data_566!H50</f>
        <v>20339422</v>
      </c>
      <c r="F49" s="49">
        <f>data_566!M50</f>
        <v>30834103</v>
      </c>
      <c r="H49" s="38">
        <f t="shared" si="0"/>
        <v>51173525</v>
      </c>
      <c r="I49" s="38">
        <f>work!F77</f>
        <v>51173525</v>
      </c>
      <c r="J49" s="158" t="b">
        <f t="shared" si="1"/>
        <v>1</v>
      </c>
    </row>
    <row r="50" spans="1:10" ht="15">
      <c r="A50" s="51">
        <v>47</v>
      </c>
      <c r="B50" s="58" t="s">
        <v>1008</v>
      </c>
      <c r="C50" s="58" t="s">
        <v>937</v>
      </c>
      <c r="D50" s="16" t="s">
        <v>1009</v>
      </c>
      <c r="E50" s="49">
        <f>data_566!H51</f>
        <v>5602539</v>
      </c>
      <c r="F50" s="49">
        <f>data_566!M51</f>
        <v>71943</v>
      </c>
      <c r="H50" s="38">
        <f t="shared" si="0"/>
        <v>5674482</v>
      </c>
      <c r="I50" s="38">
        <f>work!F78</f>
        <v>5674482</v>
      </c>
      <c r="J50" s="158" t="b">
        <f t="shared" si="1"/>
        <v>1</v>
      </c>
    </row>
    <row r="51" spans="1:10" ht="15">
      <c r="A51" s="51">
        <v>48</v>
      </c>
      <c r="B51" s="58" t="s">
        <v>1011</v>
      </c>
      <c r="C51" s="58" t="s">
        <v>937</v>
      </c>
      <c r="D51" s="16" t="s">
        <v>1012</v>
      </c>
      <c r="E51" s="49">
        <f>data_566!H52</f>
        <v>9024048</v>
      </c>
      <c r="F51" s="49">
        <f>data_566!M52</f>
        <v>1776470</v>
      </c>
      <c r="H51" s="38">
        <f t="shared" si="0"/>
        <v>10800518</v>
      </c>
      <c r="I51" s="38">
        <f>work!F79</f>
        <v>10800518</v>
      </c>
      <c r="J51" s="158" t="b">
        <f t="shared" si="1"/>
        <v>1</v>
      </c>
    </row>
    <row r="52" spans="1:10" ht="15">
      <c r="A52" s="51">
        <v>49</v>
      </c>
      <c r="B52" s="58" t="s">
        <v>1014</v>
      </c>
      <c r="C52" s="58" t="s">
        <v>937</v>
      </c>
      <c r="D52" s="16" t="s">
        <v>1015</v>
      </c>
      <c r="E52" s="49">
        <f>data_566!H53</f>
        <v>17836491</v>
      </c>
      <c r="F52" s="49">
        <f>data_566!M53</f>
        <v>5279373</v>
      </c>
      <c r="H52" s="38">
        <f t="shared" si="0"/>
        <v>23115864</v>
      </c>
      <c r="I52" s="38">
        <f>work!F80</f>
        <v>23115864</v>
      </c>
      <c r="J52" s="158" t="b">
        <f t="shared" si="1"/>
        <v>1</v>
      </c>
    </row>
    <row r="53" spans="1:10" ht="15">
      <c r="A53" s="51">
        <v>50</v>
      </c>
      <c r="B53" s="58" t="s">
        <v>1017</v>
      </c>
      <c r="C53" s="58" t="s">
        <v>937</v>
      </c>
      <c r="D53" s="16" t="s">
        <v>1018</v>
      </c>
      <c r="E53" s="49">
        <f>data_566!H54</f>
        <v>8464361</v>
      </c>
      <c r="F53" s="49">
        <f>data_566!M54</f>
        <v>1720315</v>
      </c>
      <c r="H53" s="38">
        <f t="shared" si="0"/>
        <v>10184676</v>
      </c>
      <c r="I53" s="38">
        <f>work!F81</f>
        <v>10184676</v>
      </c>
      <c r="J53" s="158" t="b">
        <f t="shared" si="1"/>
        <v>1</v>
      </c>
    </row>
    <row r="54" spans="1:10" ht="15">
      <c r="A54" s="51">
        <v>51</v>
      </c>
      <c r="B54" s="58" t="s">
        <v>1020</v>
      </c>
      <c r="C54" s="58" t="s">
        <v>937</v>
      </c>
      <c r="D54" s="16" t="s">
        <v>1021</v>
      </c>
      <c r="E54" s="49">
        <f>data_566!H55</f>
        <v>9884546</v>
      </c>
      <c r="F54" s="49">
        <f>data_566!M55</f>
        <v>1611326</v>
      </c>
      <c r="H54" s="38">
        <f t="shared" si="0"/>
        <v>11495872</v>
      </c>
      <c r="I54" s="38">
        <f>work!F82</f>
        <v>11495872</v>
      </c>
      <c r="J54" s="158" t="b">
        <f t="shared" si="1"/>
        <v>1</v>
      </c>
    </row>
    <row r="55" spans="1:10" ht="15">
      <c r="A55" s="51">
        <v>52</v>
      </c>
      <c r="B55" s="58" t="s">
        <v>1023</v>
      </c>
      <c r="C55" s="58" t="s">
        <v>937</v>
      </c>
      <c r="D55" s="16" t="s">
        <v>1024</v>
      </c>
      <c r="E55" s="49">
        <f>data_566!H56</f>
        <v>5639057</v>
      </c>
      <c r="F55" s="49">
        <f>data_566!M56</f>
        <v>2240270</v>
      </c>
      <c r="H55" s="38">
        <f t="shared" si="0"/>
        <v>7879327</v>
      </c>
      <c r="I55" s="38">
        <f>work!F83</f>
        <v>7879327</v>
      </c>
      <c r="J55" s="158" t="b">
        <f t="shared" si="1"/>
        <v>1</v>
      </c>
    </row>
    <row r="56" spans="1:10" ht="15">
      <c r="A56" s="51">
        <v>53</v>
      </c>
      <c r="B56" s="58" t="s">
        <v>1026</v>
      </c>
      <c r="C56" s="58" t="s">
        <v>937</v>
      </c>
      <c r="D56" s="16" t="s">
        <v>1027</v>
      </c>
      <c r="E56" s="49">
        <f>data_566!H57</f>
        <v>2930065</v>
      </c>
      <c r="F56" s="49">
        <f>data_566!M57</f>
        <v>5500256</v>
      </c>
      <c r="H56" s="38">
        <f t="shared" si="0"/>
        <v>8430321</v>
      </c>
      <c r="I56" s="38">
        <f>work!F84</f>
        <v>8430321</v>
      </c>
      <c r="J56" s="158" t="b">
        <f t="shared" si="1"/>
        <v>1</v>
      </c>
    </row>
    <row r="57" spans="1:10" ht="15">
      <c r="A57" s="51">
        <v>54</v>
      </c>
      <c r="B57" s="58" t="s">
        <v>1029</v>
      </c>
      <c r="C57" s="58" t="s">
        <v>937</v>
      </c>
      <c r="D57" s="16" t="s">
        <v>1030</v>
      </c>
      <c r="E57" s="49">
        <f>data_566!H58</f>
        <v>4774572</v>
      </c>
      <c r="F57" s="49">
        <f>data_566!M58</f>
        <v>13957839</v>
      </c>
      <c r="H57" s="38">
        <f t="shared" si="0"/>
        <v>18732411</v>
      </c>
      <c r="I57" s="38">
        <f>work!F85</f>
        <v>18732411</v>
      </c>
      <c r="J57" s="158" t="b">
        <f t="shared" si="1"/>
        <v>1</v>
      </c>
    </row>
    <row r="58" spans="1:10" ht="15">
      <c r="A58" s="51">
        <v>55</v>
      </c>
      <c r="B58" s="58" t="s">
        <v>1032</v>
      </c>
      <c r="C58" s="58" t="s">
        <v>937</v>
      </c>
      <c r="D58" s="16" t="s">
        <v>1033</v>
      </c>
      <c r="E58" s="49">
        <f>data_566!H59</f>
        <v>6930853</v>
      </c>
      <c r="F58" s="49">
        <f>data_566!M59</f>
        <v>29852598</v>
      </c>
      <c r="H58" s="38">
        <f t="shared" si="0"/>
        <v>36783451</v>
      </c>
      <c r="I58" s="38">
        <f>work!F86</f>
        <v>36783451</v>
      </c>
      <c r="J58" s="158" t="b">
        <f t="shared" si="1"/>
        <v>1</v>
      </c>
    </row>
    <row r="59" spans="1:10" ht="15">
      <c r="A59" s="51">
        <v>56</v>
      </c>
      <c r="B59" s="58" t="s">
        <v>1035</v>
      </c>
      <c r="C59" s="58" t="s">
        <v>937</v>
      </c>
      <c r="D59" s="16" t="s">
        <v>1036</v>
      </c>
      <c r="E59" s="49">
        <f>data_566!H60</f>
        <v>38274125</v>
      </c>
      <c r="F59" s="49">
        <f>data_566!M60</f>
        <v>24772835</v>
      </c>
      <c r="H59" s="38">
        <f t="shared" si="0"/>
        <v>63046960</v>
      </c>
      <c r="I59" s="38">
        <f>work!F87</f>
        <v>63046960</v>
      </c>
      <c r="J59" s="158" t="b">
        <f t="shared" si="1"/>
        <v>1</v>
      </c>
    </row>
    <row r="60" spans="1:10" ht="15">
      <c r="A60" s="51">
        <v>57</v>
      </c>
      <c r="B60" s="58" t="s">
        <v>1038</v>
      </c>
      <c r="C60" s="58" t="s">
        <v>937</v>
      </c>
      <c r="D60" s="16" t="s">
        <v>1039</v>
      </c>
      <c r="E60" s="49">
        <f>data_566!H61</f>
        <v>5080205</v>
      </c>
      <c r="F60" s="49">
        <f>data_566!M61</f>
        <v>1112731</v>
      </c>
      <c r="H60" s="38">
        <f t="shared" si="0"/>
        <v>6192936</v>
      </c>
      <c r="I60" s="38">
        <f>work!F88</f>
        <v>6192936</v>
      </c>
      <c r="J60" s="158" t="b">
        <f t="shared" si="1"/>
        <v>1</v>
      </c>
    </row>
    <row r="61" spans="1:10" ht="15">
      <c r="A61" s="51">
        <v>58</v>
      </c>
      <c r="B61" s="58" t="s">
        <v>1041</v>
      </c>
      <c r="C61" s="58" t="s">
        <v>937</v>
      </c>
      <c r="D61" s="16" t="s">
        <v>1042</v>
      </c>
      <c r="E61" s="49">
        <f>data_566!H62</f>
        <v>3373335</v>
      </c>
      <c r="F61" s="49">
        <f>data_566!M62</f>
        <v>2659514</v>
      </c>
      <c r="H61" s="38">
        <f t="shared" si="0"/>
        <v>6032849</v>
      </c>
      <c r="I61" s="38">
        <f>work!F89</f>
        <v>6032849</v>
      </c>
      <c r="J61" s="158" t="b">
        <f t="shared" si="1"/>
        <v>1</v>
      </c>
    </row>
    <row r="62" spans="1:10" ht="15">
      <c r="A62" s="51">
        <v>59</v>
      </c>
      <c r="B62" s="58" t="s">
        <v>1044</v>
      </c>
      <c r="C62" s="58" t="s">
        <v>937</v>
      </c>
      <c r="D62" s="16" t="s">
        <v>1045</v>
      </c>
      <c r="E62" s="49">
        <f>data_566!H63</f>
        <v>40697847</v>
      </c>
      <c r="F62" s="49">
        <f>data_566!M63</f>
        <v>6197330</v>
      </c>
      <c r="H62" s="38">
        <f t="shared" si="0"/>
        <v>46895177</v>
      </c>
      <c r="I62" s="38">
        <f>work!F90</f>
        <v>46895177</v>
      </c>
      <c r="J62" s="158" t="b">
        <f t="shared" si="1"/>
        <v>1</v>
      </c>
    </row>
    <row r="63" spans="1:10" ht="15">
      <c r="A63" s="51">
        <v>60</v>
      </c>
      <c r="B63" s="58" t="s">
        <v>1047</v>
      </c>
      <c r="C63" s="58" t="s">
        <v>937</v>
      </c>
      <c r="D63" s="16" t="s">
        <v>1048</v>
      </c>
      <c r="E63" s="49">
        <f>data_566!H64</f>
        <v>490454</v>
      </c>
      <c r="F63" s="49">
        <f>data_566!M64</f>
        <v>4058512</v>
      </c>
      <c r="H63" s="38">
        <f t="shared" si="0"/>
        <v>4548966</v>
      </c>
      <c r="I63" s="38">
        <f>work!F91</f>
        <v>4548966</v>
      </c>
      <c r="J63" s="158" t="b">
        <f t="shared" si="1"/>
        <v>1</v>
      </c>
    </row>
    <row r="64" spans="1:10" ht="15">
      <c r="A64" s="51">
        <v>61</v>
      </c>
      <c r="B64" s="58" t="s">
        <v>1050</v>
      </c>
      <c r="C64" s="58" t="s">
        <v>937</v>
      </c>
      <c r="D64" s="16" t="s">
        <v>1051</v>
      </c>
      <c r="E64" s="49">
        <f>data_566!H65</f>
        <v>9429669</v>
      </c>
      <c r="F64" s="49">
        <f>data_566!M65</f>
        <v>1410224</v>
      </c>
      <c r="H64" s="38">
        <f t="shared" si="0"/>
        <v>10839893</v>
      </c>
      <c r="I64" s="38">
        <f>work!F92</f>
        <v>10839893</v>
      </c>
      <c r="J64" s="158" t="b">
        <f t="shared" si="1"/>
        <v>1</v>
      </c>
    </row>
    <row r="65" spans="1:10" ht="15">
      <c r="A65" s="51">
        <v>62</v>
      </c>
      <c r="B65" s="58" t="s">
        <v>1053</v>
      </c>
      <c r="C65" s="58" t="s">
        <v>937</v>
      </c>
      <c r="D65" s="16" t="s">
        <v>1054</v>
      </c>
      <c r="E65" s="49">
        <f>data_566!H66</f>
        <v>7261950</v>
      </c>
      <c r="F65" s="49">
        <f>data_566!M66</f>
        <v>1656251</v>
      </c>
      <c r="H65" s="38">
        <f t="shared" si="0"/>
        <v>8918201</v>
      </c>
      <c r="I65" s="38">
        <f>work!F93</f>
        <v>8918201</v>
      </c>
      <c r="J65" s="158" t="b">
        <f t="shared" si="1"/>
        <v>1</v>
      </c>
    </row>
    <row r="66" spans="1:10" ht="15">
      <c r="A66" s="51">
        <v>63</v>
      </c>
      <c r="B66" s="58" t="s">
        <v>1056</v>
      </c>
      <c r="C66" s="58" t="s">
        <v>937</v>
      </c>
      <c r="D66" s="16" t="s">
        <v>1057</v>
      </c>
      <c r="E66" s="49">
        <f>data_566!H67</f>
        <v>11077104</v>
      </c>
      <c r="F66" s="49">
        <f>data_566!M67</f>
        <v>4394010</v>
      </c>
      <c r="H66" s="38">
        <f t="shared" si="0"/>
        <v>15471114</v>
      </c>
      <c r="I66" s="38">
        <f>work!F94</f>
        <v>15471114</v>
      </c>
      <c r="J66" s="158" t="b">
        <f t="shared" si="1"/>
        <v>1</v>
      </c>
    </row>
    <row r="67" spans="1:10" ht="15">
      <c r="A67" s="51">
        <v>64</v>
      </c>
      <c r="B67" s="58" t="s">
        <v>1059</v>
      </c>
      <c r="C67" s="58" t="s">
        <v>937</v>
      </c>
      <c r="D67" s="16" t="s">
        <v>1060</v>
      </c>
      <c r="E67" s="49">
        <f>data_566!H68</f>
        <v>7835036</v>
      </c>
      <c r="F67" s="49">
        <f>data_566!M68</f>
        <v>7825</v>
      </c>
      <c r="H67" s="38">
        <f t="shared" si="0"/>
        <v>7842861</v>
      </c>
      <c r="I67" s="38">
        <f>work!F95</f>
        <v>7842861</v>
      </c>
      <c r="J67" s="158" t="b">
        <f t="shared" si="1"/>
        <v>1</v>
      </c>
    </row>
    <row r="68" spans="1:10" ht="15">
      <c r="A68" s="51">
        <v>65</v>
      </c>
      <c r="B68" s="58" t="s">
        <v>1062</v>
      </c>
      <c r="C68" s="58" t="s">
        <v>937</v>
      </c>
      <c r="D68" s="16" t="s">
        <v>1064</v>
      </c>
      <c r="E68" s="49">
        <f>data_566!H69</f>
        <v>10522656</v>
      </c>
      <c r="F68" s="49">
        <f>data_566!M69</f>
        <v>2329103</v>
      </c>
      <c r="H68" s="38">
        <f t="shared" si="0"/>
        <v>12851759</v>
      </c>
      <c r="I68" s="38">
        <f>work!F96</f>
        <v>12851759</v>
      </c>
      <c r="J68" s="158" t="b">
        <f t="shared" si="1"/>
        <v>1</v>
      </c>
    </row>
    <row r="69" spans="1:10" ht="15">
      <c r="A69" s="51">
        <v>66</v>
      </c>
      <c r="B69" s="58" t="s">
        <v>1066</v>
      </c>
      <c r="C69" s="58" t="s">
        <v>937</v>
      </c>
      <c r="D69" s="16" t="s">
        <v>1067</v>
      </c>
      <c r="E69" s="49">
        <f>data_566!H70</f>
        <v>20312699</v>
      </c>
      <c r="F69" s="49">
        <f>data_566!M70</f>
        <v>3197822</v>
      </c>
      <c r="H69" s="38">
        <f aca="true" t="shared" si="2" ref="H69:H132">E69+F69</f>
        <v>23510521</v>
      </c>
      <c r="I69" s="38">
        <f>work!F97</f>
        <v>23510521</v>
      </c>
      <c r="J69" s="158" t="b">
        <f aca="true" t="shared" si="3" ref="J69:J132">H69=I69</f>
        <v>1</v>
      </c>
    </row>
    <row r="70" spans="1:10" ht="15">
      <c r="A70" s="51">
        <v>67</v>
      </c>
      <c r="B70" s="58" t="s">
        <v>1069</v>
      </c>
      <c r="C70" s="58" t="s">
        <v>937</v>
      </c>
      <c r="D70" s="16" t="s">
        <v>1070</v>
      </c>
      <c r="E70" s="49">
        <f>data_566!H71</f>
        <v>8791961</v>
      </c>
      <c r="F70" s="49">
        <f>data_566!M71</f>
        <v>1490413</v>
      </c>
      <c r="H70" s="38">
        <f t="shared" si="2"/>
        <v>10282374</v>
      </c>
      <c r="I70" s="38">
        <f>work!F98</f>
        <v>10282374</v>
      </c>
      <c r="J70" s="158" t="b">
        <f t="shared" si="3"/>
        <v>1</v>
      </c>
    </row>
    <row r="71" spans="1:10" ht="15">
      <c r="A71" s="51">
        <v>68</v>
      </c>
      <c r="B71" s="58" t="s">
        <v>1072</v>
      </c>
      <c r="C71" s="58" t="s">
        <v>937</v>
      </c>
      <c r="D71" s="16" t="s">
        <v>1073</v>
      </c>
      <c r="E71" s="49">
        <f>data_566!H72</f>
        <v>18969545</v>
      </c>
      <c r="F71" s="49">
        <f>data_566!M72</f>
        <v>2255694</v>
      </c>
      <c r="H71" s="38">
        <f t="shared" si="2"/>
        <v>21225239</v>
      </c>
      <c r="I71" s="38">
        <f>work!F99</f>
        <v>21225239</v>
      </c>
      <c r="J71" s="158" t="b">
        <f t="shared" si="3"/>
        <v>1</v>
      </c>
    </row>
    <row r="72" spans="1:10" ht="15">
      <c r="A72" s="51">
        <v>69</v>
      </c>
      <c r="B72" s="58" t="s">
        <v>1075</v>
      </c>
      <c r="C72" s="58" t="s">
        <v>937</v>
      </c>
      <c r="D72" s="16" t="s">
        <v>1076</v>
      </c>
      <c r="E72" s="49">
        <f>data_566!H73</f>
        <v>78695994</v>
      </c>
      <c r="F72" s="49">
        <f>data_566!M73</f>
        <v>94750423</v>
      </c>
      <c r="H72" s="38">
        <f t="shared" si="2"/>
        <v>173446417</v>
      </c>
      <c r="I72" s="38">
        <f>work!F100</f>
        <v>173446417</v>
      </c>
      <c r="J72" s="158" t="b">
        <f t="shared" si="3"/>
        <v>1</v>
      </c>
    </row>
    <row r="73" spans="1:10" ht="15">
      <c r="A73" s="51">
        <v>70</v>
      </c>
      <c r="B73" s="58" t="s">
        <v>1078</v>
      </c>
      <c r="C73" s="58" t="s">
        <v>937</v>
      </c>
      <c r="D73" s="16" t="s">
        <v>1079</v>
      </c>
      <c r="E73" s="49">
        <f>data_566!H74</f>
        <v>6209861</v>
      </c>
      <c r="F73" s="49">
        <f>data_566!M74</f>
        <v>2565185</v>
      </c>
      <c r="H73" s="38">
        <f t="shared" si="2"/>
        <v>8775046</v>
      </c>
      <c r="I73" s="38">
        <f>work!F101</f>
        <v>8775046</v>
      </c>
      <c r="J73" s="158" t="b">
        <f t="shared" si="3"/>
        <v>1</v>
      </c>
    </row>
    <row r="74" spans="1:10" ht="15">
      <c r="A74" s="51">
        <v>71</v>
      </c>
      <c r="B74" s="58" t="s">
        <v>1081</v>
      </c>
      <c r="C74" s="58" t="s">
        <v>937</v>
      </c>
      <c r="D74" s="16" t="s">
        <v>1082</v>
      </c>
      <c r="E74" s="49">
        <f>data_566!H75</f>
        <v>13679510</v>
      </c>
      <c r="F74" s="49">
        <f>data_566!M75</f>
        <v>22580521</v>
      </c>
      <c r="H74" s="38">
        <f t="shared" si="2"/>
        <v>36260031</v>
      </c>
      <c r="I74" s="38">
        <f>work!F102</f>
        <v>36260031</v>
      </c>
      <c r="J74" s="158" t="b">
        <f t="shared" si="3"/>
        <v>1</v>
      </c>
    </row>
    <row r="75" spans="1:10" ht="15">
      <c r="A75" s="51">
        <v>72</v>
      </c>
      <c r="B75" s="58" t="s">
        <v>1084</v>
      </c>
      <c r="C75" s="58" t="s">
        <v>937</v>
      </c>
      <c r="D75" s="16" t="s">
        <v>1085</v>
      </c>
      <c r="E75" s="49">
        <f>data_566!H76</f>
        <v>5650559</v>
      </c>
      <c r="F75" s="49">
        <f>data_566!M76</f>
        <v>21244313</v>
      </c>
      <c r="H75" s="38">
        <f t="shared" si="2"/>
        <v>26894872</v>
      </c>
      <c r="I75" s="38">
        <f>work!F103</f>
        <v>26894872</v>
      </c>
      <c r="J75" s="158" t="b">
        <f t="shared" si="3"/>
        <v>1</v>
      </c>
    </row>
    <row r="76" spans="1:10" ht="15">
      <c r="A76" s="51">
        <v>73</v>
      </c>
      <c r="B76" s="58" t="s">
        <v>1087</v>
      </c>
      <c r="C76" s="58" t="s">
        <v>937</v>
      </c>
      <c r="D76" s="16" t="s">
        <v>1088</v>
      </c>
      <c r="E76" s="49">
        <f>data_566!H77</f>
        <v>11169614</v>
      </c>
      <c r="F76" s="49">
        <f>data_566!M77</f>
        <v>3444377</v>
      </c>
      <c r="H76" s="38">
        <f t="shared" si="2"/>
        <v>14613991</v>
      </c>
      <c r="I76" s="38">
        <f>work!F104</f>
        <v>14613991</v>
      </c>
      <c r="J76" s="158" t="b">
        <f t="shared" si="3"/>
        <v>1</v>
      </c>
    </row>
    <row r="77" spans="1:10" ht="15">
      <c r="A77" s="51">
        <v>74</v>
      </c>
      <c r="B77" s="58" t="s">
        <v>1090</v>
      </c>
      <c r="C77" s="58" t="s">
        <v>937</v>
      </c>
      <c r="D77" s="16" t="s">
        <v>1091</v>
      </c>
      <c r="E77" s="49">
        <f>data_566!H78</f>
        <v>36213085</v>
      </c>
      <c r="F77" s="49">
        <f>data_566!M78</f>
        <v>8975904</v>
      </c>
      <c r="H77" s="38">
        <f t="shared" si="2"/>
        <v>45188989</v>
      </c>
      <c r="I77" s="38">
        <f>work!F105</f>
        <v>45188989</v>
      </c>
      <c r="J77" s="158" t="b">
        <f t="shared" si="3"/>
        <v>1</v>
      </c>
    </row>
    <row r="78" spans="1:10" ht="15">
      <c r="A78" s="51">
        <v>75</v>
      </c>
      <c r="B78" s="58" t="s">
        <v>1093</v>
      </c>
      <c r="C78" s="58" t="s">
        <v>937</v>
      </c>
      <c r="D78" s="16" t="s">
        <v>1094</v>
      </c>
      <c r="E78" s="49">
        <f>data_566!H79</f>
        <v>11375085</v>
      </c>
      <c r="F78" s="49">
        <f>data_566!M79</f>
        <v>1172968</v>
      </c>
      <c r="H78" s="38">
        <f t="shared" si="2"/>
        <v>12548053</v>
      </c>
      <c r="I78" s="38">
        <f>work!F106</f>
        <v>12548053</v>
      </c>
      <c r="J78" s="158" t="b">
        <f t="shared" si="3"/>
        <v>1</v>
      </c>
    </row>
    <row r="79" spans="1:10" ht="15">
      <c r="A79" s="51">
        <v>76</v>
      </c>
      <c r="B79" s="58" t="s">
        <v>1096</v>
      </c>
      <c r="C79" s="58" t="s">
        <v>937</v>
      </c>
      <c r="D79" s="16" t="s">
        <v>1097</v>
      </c>
      <c r="E79" s="49">
        <f>data_566!H80</f>
        <v>24987357</v>
      </c>
      <c r="F79" s="49">
        <f>data_566!M80</f>
        <v>92650</v>
      </c>
      <c r="H79" s="38">
        <f t="shared" si="2"/>
        <v>25080007</v>
      </c>
      <c r="I79" s="38">
        <f>work!F107</f>
        <v>25080007</v>
      </c>
      <c r="J79" s="158" t="b">
        <f t="shared" si="3"/>
        <v>1</v>
      </c>
    </row>
    <row r="80" spans="1:10" ht="15">
      <c r="A80" s="51">
        <v>77</v>
      </c>
      <c r="B80" s="58" t="s">
        <v>1099</v>
      </c>
      <c r="C80" s="58" t="s">
        <v>937</v>
      </c>
      <c r="D80" s="16" t="s">
        <v>1100</v>
      </c>
      <c r="E80" s="49">
        <f>data_566!H81</f>
        <v>2402267</v>
      </c>
      <c r="F80" s="49">
        <f>data_566!M81</f>
        <v>2739909</v>
      </c>
      <c r="H80" s="38">
        <f t="shared" si="2"/>
        <v>5142176</v>
      </c>
      <c r="I80" s="38">
        <f>work!F108</f>
        <v>5142176</v>
      </c>
      <c r="J80" s="158" t="b">
        <f t="shared" si="3"/>
        <v>1</v>
      </c>
    </row>
    <row r="81" spans="1:10" ht="15">
      <c r="A81" s="51">
        <v>78</v>
      </c>
      <c r="B81" s="58" t="s">
        <v>1102</v>
      </c>
      <c r="C81" s="58" t="s">
        <v>937</v>
      </c>
      <c r="D81" s="16" t="s">
        <v>1103</v>
      </c>
      <c r="E81" s="49">
        <f>data_566!H82</f>
        <v>80590</v>
      </c>
      <c r="F81" s="49">
        <f>data_566!M82</f>
        <v>1390324</v>
      </c>
      <c r="H81" s="38">
        <f t="shared" si="2"/>
        <v>1470914</v>
      </c>
      <c r="I81" s="38">
        <f>work!F109</f>
        <v>1470914</v>
      </c>
      <c r="J81" s="158" t="b">
        <f t="shared" si="3"/>
        <v>1</v>
      </c>
    </row>
    <row r="82" spans="1:10" ht="15">
      <c r="A82" s="51">
        <v>79</v>
      </c>
      <c r="B82" s="58" t="s">
        <v>1105</v>
      </c>
      <c r="C82" s="58" t="s">
        <v>937</v>
      </c>
      <c r="D82" s="16" t="s">
        <v>1106</v>
      </c>
      <c r="E82" s="49">
        <f>data_566!H83</f>
        <v>14240789</v>
      </c>
      <c r="F82" s="49">
        <f>data_566!M83</f>
        <v>25034793</v>
      </c>
      <c r="H82" s="38">
        <f t="shared" si="2"/>
        <v>39275582</v>
      </c>
      <c r="I82" s="38">
        <f>work!F110</f>
        <v>39275582</v>
      </c>
      <c r="J82" s="158" t="b">
        <f t="shared" si="3"/>
        <v>1</v>
      </c>
    </row>
    <row r="83" spans="1:10" ht="15">
      <c r="A83" s="51">
        <v>80</v>
      </c>
      <c r="B83" s="58" t="s">
        <v>1108</v>
      </c>
      <c r="C83" s="58" t="s">
        <v>937</v>
      </c>
      <c r="D83" s="16" t="s">
        <v>1109</v>
      </c>
      <c r="E83" s="49">
        <f>data_566!H84</f>
        <v>6187907</v>
      </c>
      <c r="F83" s="49">
        <f>data_566!M84</f>
        <v>8097420</v>
      </c>
      <c r="H83" s="38">
        <f t="shared" si="2"/>
        <v>14285327</v>
      </c>
      <c r="I83" s="38">
        <f>work!F111</f>
        <v>14285327</v>
      </c>
      <c r="J83" s="158" t="b">
        <f t="shared" si="3"/>
        <v>1</v>
      </c>
    </row>
    <row r="84" spans="1:10" ht="15">
      <c r="A84" s="51">
        <v>81</v>
      </c>
      <c r="B84" s="58" t="s">
        <v>1111</v>
      </c>
      <c r="C84" s="58" t="s">
        <v>937</v>
      </c>
      <c r="D84" s="16" t="s">
        <v>1112</v>
      </c>
      <c r="E84" s="49">
        <f>data_566!H85</f>
        <v>15623728</v>
      </c>
      <c r="F84" s="49">
        <f>data_566!M85</f>
        <v>1933728</v>
      </c>
      <c r="H84" s="38">
        <f t="shared" si="2"/>
        <v>17557456</v>
      </c>
      <c r="I84" s="38">
        <f>work!F112</f>
        <v>17557456</v>
      </c>
      <c r="J84" s="158" t="b">
        <f t="shared" si="3"/>
        <v>1</v>
      </c>
    </row>
    <row r="85" spans="1:10" ht="15">
      <c r="A85" s="51">
        <v>82</v>
      </c>
      <c r="B85" s="58" t="s">
        <v>1114</v>
      </c>
      <c r="C85" s="58" t="s">
        <v>937</v>
      </c>
      <c r="D85" s="16" t="s">
        <v>568</v>
      </c>
      <c r="E85" s="49">
        <f>data_566!H86</f>
        <v>1220733</v>
      </c>
      <c r="F85" s="49">
        <f>data_566!M86</f>
        <v>3508889</v>
      </c>
      <c r="H85" s="38">
        <f t="shared" si="2"/>
        <v>4729622</v>
      </c>
      <c r="I85" s="38">
        <f>work!F113</f>
        <v>4729622</v>
      </c>
      <c r="J85" s="158" t="b">
        <f t="shared" si="3"/>
        <v>1</v>
      </c>
    </row>
    <row r="86" spans="1:10" ht="15">
      <c r="A86" s="51">
        <v>83</v>
      </c>
      <c r="B86" s="58" t="s">
        <v>1116</v>
      </c>
      <c r="C86" s="58" t="s">
        <v>937</v>
      </c>
      <c r="D86" s="16" t="s">
        <v>1117</v>
      </c>
      <c r="E86" s="49">
        <f>data_566!H87</f>
        <v>31398626</v>
      </c>
      <c r="F86" s="49">
        <f>data_566!M87</f>
        <v>9415874</v>
      </c>
      <c r="H86" s="38">
        <f t="shared" si="2"/>
        <v>40814500</v>
      </c>
      <c r="I86" s="38">
        <f>work!F114</f>
        <v>40814500</v>
      </c>
      <c r="J86" s="158" t="b">
        <f t="shared" si="3"/>
        <v>1</v>
      </c>
    </row>
    <row r="87" spans="1:10" ht="15">
      <c r="A87" s="51">
        <v>84</v>
      </c>
      <c r="B87" s="58" t="s">
        <v>1119</v>
      </c>
      <c r="C87" s="58" t="s">
        <v>937</v>
      </c>
      <c r="D87" s="16" t="s">
        <v>1120</v>
      </c>
      <c r="E87" s="49">
        <f>data_566!H88</f>
        <v>38277051</v>
      </c>
      <c r="F87" s="49">
        <f>data_566!M88</f>
        <v>4720140</v>
      </c>
      <c r="H87" s="38">
        <f t="shared" si="2"/>
        <v>42997191</v>
      </c>
      <c r="I87" s="38">
        <f>work!F115</f>
        <v>42997191</v>
      </c>
      <c r="J87" s="158" t="b">
        <f t="shared" si="3"/>
        <v>1</v>
      </c>
    </row>
    <row r="88" spans="1:10" ht="15">
      <c r="A88" s="51">
        <v>85</v>
      </c>
      <c r="B88" s="58" t="s">
        <v>1122</v>
      </c>
      <c r="C88" s="58" t="s">
        <v>937</v>
      </c>
      <c r="D88" s="16" t="s">
        <v>1123</v>
      </c>
      <c r="E88" s="49">
        <f>data_566!H89</f>
        <v>0</v>
      </c>
      <c r="F88" s="49">
        <f>data_566!M89</f>
        <v>10904883</v>
      </c>
      <c r="H88" s="38">
        <f t="shared" si="2"/>
        <v>10904883</v>
      </c>
      <c r="I88" s="38">
        <f>work!F116</f>
        <v>10904883</v>
      </c>
      <c r="J88" s="158" t="b">
        <f t="shared" si="3"/>
        <v>1</v>
      </c>
    </row>
    <row r="89" spans="1:10" ht="15">
      <c r="A89" s="51">
        <v>86</v>
      </c>
      <c r="B89" s="58" t="s">
        <v>1125</v>
      </c>
      <c r="C89" s="58" t="s">
        <v>937</v>
      </c>
      <c r="D89" s="16" t="s">
        <v>1126</v>
      </c>
      <c r="E89" s="49">
        <f>data_566!H90</f>
        <v>29015673</v>
      </c>
      <c r="F89" s="49">
        <f>data_566!M90</f>
        <v>4326388</v>
      </c>
      <c r="H89" s="38">
        <f t="shared" si="2"/>
        <v>33342061</v>
      </c>
      <c r="I89" s="38">
        <f>work!F117</f>
        <v>33342061</v>
      </c>
      <c r="J89" s="158" t="b">
        <f t="shared" si="3"/>
        <v>1</v>
      </c>
    </row>
    <row r="90" spans="1:10" ht="15">
      <c r="A90" s="51">
        <v>87</v>
      </c>
      <c r="B90" s="58" t="s">
        <v>1128</v>
      </c>
      <c r="C90" s="58" t="s">
        <v>937</v>
      </c>
      <c r="D90" s="16" t="s">
        <v>1129</v>
      </c>
      <c r="E90" s="49">
        <f>data_566!H91</f>
        <v>7740860</v>
      </c>
      <c r="F90" s="49">
        <f>data_566!M91</f>
        <v>795882</v>
      </c>
      <c r="H90" s="38">
        <f t="shared" si="2"/>
        <v>8536742</v>
      </c>
      <c r="I90" s="38">
        <f>work!F118</f>
        <v>8536742</v>
      </c>
      <c r="J90" s="158" t="b">
        <f t="shared" si="3"/>
        <v>1</v>
      </c>
    </row>
    <row r="91" spans="1:10" ht="15">
      <c r="A91" s="51">
        <v>88</v>
      </c>
      <c r="B91" s="58" t="s">
        <v>1131</v>
      </c>
      <c r="C91" s="58" t="s">
        <v>937</v>
      </c>
      <c r="D91" s="16" t="s">
        <v>1132</v>
      </c>
      <c r="E91" s="49">
        <f>data_566!H92</f>
        <v>2323292</v>
      </c>
      <c r="F91" s="49">
        <f>data_566!M92</f>
        <v>1602339</v>
      </c>
      <c r="H91" s="38">
        <f t="shared" si="2"/>
        <v>3925631</v>
      </c>
      <c r="I91" s="38">
        <f>work!F119</f>
        <v>3925631</v>
      </c>
      <c r="J91" s="158" t="b">
        <f t="shared" si="3"/>
        <v>1</v>
      </c>
    </row>
    <row r="92" spans="1:10" ht="15">
      <c r="A92" s="51">
        <v>89</v>
      </c>
      <c r="B92" s="58" t="s">
        <v>1134</v>
      </c>
      <c r="C92" s="58" t="s">
        <v>937</v>
      </c>
      <c r="D92" s="16" t="s">
        <v>1135</v>
      </c>
      <c r="E92" s="49">
        <f>data_566!H93</f>
        <v>9846944</v>
      </c>
      <c r="F92" s="49">
        <f>data_566!M93</f>
        <v>6439857</v>
      </c>
      <c r="H92" s="38">
        <f t="shared" si="2"/>
        <v>16286801</v>
      </c>
      <c r="I92" s="38">
        <f>work!F120</f>
        <v>16286801</v>
      </c>
      <c r="J92" s="158" t="b">
        <f t="shared" si="3"/>
        <v>1</v>
      </c>
    </row>
    <row r="93" spans="1:10" ht="15">
      <c r="A93" s="51">
        <v>90</v>
      </c>
      <c r="B93" s="58" t="s">
        <v>1137</v>
      </c>
      <c r="C93" s="58" t="s">
        <v>937</v>
      </c>
      <c r="D93" s="16" t="s">
        <v>1138</v>
      </c>
      <c r="E93" s="49">
        <f>data_566!H94</f>
        <v>8453303</v>
      </c>
      <c r="F93" s="49">
        <f>data_566!M94</f>
        <v>3914836</v>
      </c>
      <c r="H93" s="38">
        <f t="shared" si="2"/>
        <v>12368139</v>
      </c>
      <c r="I93" s="38">
        <f>work!F121</f>
        <v>12368139</v>
      </c>
      <c r="J93" s="158" t="b">
        <f t="shared" si="3"/>
        <v>1</v>
      </c>
    </row>
    <row r="94" spans="1:10" ht="15">
      <c r="A94" s="51">
        <v>91</v>
      </c>
      <c r="B94" s="58" t="s">
        <v>1140</v>
      </c>
      <c r="C94" s="58" t="s">
        <v>937</v>
      </c>
      <c r="D94" s="16" t="s">
        <v>1141</v>
      </c>
      <c r="E94" s="49">
        <f>data_566!H95</f>
        <v>12691247</v>
      </c>
      <c r="F94" s="49">
        <f>data_566!M95</f>
        <v>10261465</v>
      </c>
      <c r="H94" s="38">
        <f t="shared" si="2"/>
        <v>22952712</v>
      </c>
      <c r="I94" s="38">
        <f>work!F122</f>
        <v>22952712</v>
      </c>
      <c r="J94" s="158" t="b">
        <f t="shared" si="3"/>
        <v>1</v>
      </c>
    </row>
    <row r="95" spans="1:10" ht="15">
      <c r="A95" s="51">
        <v>92</v>
      </c>
      <c r="B95" s="58" t="s">
        <v>1143</v>
      </c>
      <c r="C95" s="58" t="s">
        <v>937</v>
      </c>
      <c r="D95" s="16" t="s">
        <v>1144</v>
      </c>
      <c r="E95" s="49">
        <f>data_566!H96</f>
        <v>63241016</v>
      </c>
      <c r="F95" s="49">
        <f>data_566!M96</f>
        <v>14583866</v>
      </c>
      <c r="H95" s="38">
        <f t="shared" si="2"/>
        <v>77824882</v>
      </c>
      <c r="I95" s="38">
        <f>work!F123</f>
        <v>77824882</v>
      </c>
      <c r="J95" s="158" t="b">
        <f t="shared" si="3"/>
        <v>1</v>
      </c>
    </row>
    <row r="96" spans="1:10" ht="15">
      <c r="A96" s="51">
        <v>93</v>
      </c>
      <c r="B96" s="58" t="s">
        <v>1146</v>
      </c>
      <c r="C96" s="58" t="s">
        <v>937</v>
      </c>
      <c r="D96" s="16" t="s">
        <v>1147</v>
      </c>
      <c r="E96" s="49">
        <f>data_566!H97</f>
        <v>30314280</v>
      </c>
      <c r="F96" s="49">
        <f>data_566!M97</f>
        <v>7818178</v>
      </c>
      <c r="H96" s="38">
        <f t="shared" si="2"/>
        <v>38132458</v>
      </c>
      <c r="I96" s="38">
        <f>work!F124</f>
        <v>38132458</v>
      </c>
      <c r="J96" s="158" t="b">
        <f t="shared" si="3"/>
        <v>1</v>
      </c>
    </row>
    <row r="97" spans="1:10" ht="15">
      <c r="A97" s="51">
        <v>94</v>
      </c>
      <c r="B97" s="58" t="s">
        <v>1150</v>
      </c>
      <c r="C97" s="58" t="s">
        <v>1148</v>
      </c>
      <c r="D97" s="16" t="s">
        <v>1151</v>
      </c>
      <c r="E97" s="49">
        <f>data_566!H98</f>
        <v>681858</v>
      </c>
      <c r="F97" s="49">
        <f>data_566!M98</f>
        <v>187000</v>
      </c>
      <c r="H97" s="38">
        <f t="shared" si="2"/>
        <v>868858</v>
      </c>
      <c r="I97" s="38">
        <f>work!F125</f>
        <v>868858</v>
      </c>
      <c r="J97" s="158" t="b">
        <f t="shared" si="3"/>
        <v>1</v>
      </c>
    </row>
    <row r="98" spans="1:10" ht="15">
      <c r="A98" s="51">
        <v>95</v>
      </c>
      <c r="B98" s="58" t="s">
        <v>1153</v>
      </c>
      <c r="C98" s="58" t="s">
        <v>1148</v>
      </c>
      <c r="D98" s="16" t="s">
        <v>1154</v>
      </c>
      <c r="E98" s="49">
        <f>data_566!H99</f>
        <v>376340</v>
      </c>
      <c r="F98" s="49">
        <f>data_566!M99</f>
        <v>156900</v>
      </c>
      <c r="H98" s="38">
        <f t="shared" si="2"/>
        <v>533240</v>
      </c>
      <c r="I98" s="38">
        <f>work!F126</f>
        <v>533240</v>
      </c>
      <c r="J98" s="158" t="b">
        <f t="shared" si="3"/>
        <v>1</v>
      </c>
    </row>
    <row r="99" spans="1:10" ht="15">
      <c r="A99" s="51">
        <v>96</v>
      </c>
      <c r="B99" s="58" t="s">
        <v>1156</v>
      </c>
      <c r="C99" s="58" t="s">
        <v>1148</v>
      </c>
      <c r="D99" s="16" t="s">
        <v>1157</v>
      </c>
      <c r="E99" s="49">
        <f>data_566!H100</f>
        <v>1776420</v>
      </c>
      <c r="F99" s="49">
        <f>data_566!M100</f>
        <v>423777</v>
      </c>
      <c r="H99" s="38">
        <f t="shared" si="2"/>
        <v>2200197</v>
      </c>
      <c r="I99" s="38">
        <f>work!F127</f>
        <v>2200197</v>
      </c>
      <c r="J99" s="158" t="b">
        <f t="shared" si="3"/>
        <v>1</v>
      </c>
    </row>
    <row r="100" spans="1:10" ht="15">
      <c r="A100" s="51">
        <v>97</v>
      </c>
      <c r="B100" s="58" t="s">
        <v>1159</v>
      </c>
      <c r="C100" s="58" t="s">
        <v>1148</v>
      </c>
      <c r="D100" s="16" t="s">
        <v>1160</v>
      </c>
      <c r="E100" s="49">
        <f>data_566!H101</f>
        <v>19472865</v>
      </c>
      <c r="F100" s="49">
        <f>data_566!M101</f>
        <v>26829917</v>
      </c>
      <c r="H100" s="38">
        <f t="shared" si="2"/>
        <v>46302782</v>
      </c>
      <c r="I100" s="38">
        <f>work!F128</f>
        <v>46302782</v>
      </c>
      <c r="J100" s="158" t="b">
        <f t="shared" si="3"/>
        <v>1</v>
      </c>
    </row>
    <row r="101" spans="1:10" ht="15">
      <c r="A101" s="51">
        <v>98</v>
      </c>
      <c r="B101" s="58" t="s">
        <v>1162</v>
      </c>
      <c r="C101" s="58" t="s">
        <v>1148</v>
      </c>
      <c r="D101" s="16" t="s">
        <v>1163</v>
      </c>
      <c r="E101" s="49">
        <f>data_566!H102</f>
        <v>4976683</v>
      </c>
      <c r="F101" s="49">
        <f>data_566!M102</f>
        <v>958507</v>
      </c>
      <c r="H101" s="38">
        <f t="shared" si="2"/>
        <v>5935190</v>
      </c>
      <c r="I101" s="38">
        <f>work!F129</f>
        <v>5935190</v>
      </c>
      <c r="J101" s="158" t="b">
        <f t="shared" si="3"/>
        <v>1</v>
      </c>
    </row>
    <row r="102" spans="1:10" ht="15">
      <c r="A102" s="51">
        <v>99</v>
      </c>
      <c r="B102" s="58" t="s">
        <v>1165</v>
      </c>
      <c r="C102" s="58" t="s">
        <v>1148</v>
      </c>
      <c r="D102" s="16" t="s">
        <v>1166</v>
      </c>
      <c r="E102" s="49">
        <f>data_566!H103</f>
        <v>16957714</v>
      </c>
      <c r="F102" s="49">
        <f>data_566!M103</f>
        <v>37332668</v>
      </c>
      <c r="H102" s="38">
        <f t="shared" si="2"/>
        <v>54290382</v>
      </c>
      <c r="I102" s="38">
        <f>work!F130</f>
        <v>54290382</v>
      </c>
      <c r="J102" s="158" t="b">
        <f t="shared" si="3"/>
        <v>1</v>
      </c>
    </row>
    <row r="103" spans="1:10" ht="15">
      <c r="A103" s="51">
        <v>100</v>
      </c>
      <c r="B103" s="58" t="s">
        <v>1168</v>
      </c>
      <c r="C103" s="58" t="s">
        <v>1148</v>
      </c>
      <c r="D103" s="16" t="s">
        <v>1169</v>
      </c>
      <c r="E103" s="49">
        <f>data_566!H104</f>
        <v>4490988</v>
      </c>
      <c r="F103" s="49">
        <f>data_566!M104</f>
        <v>1744174</v>
      </c>
      <c r="H103" s="38">
        <f t="shared" si="2"/>
        <v>6235162</v>
      </c>
      <c r="I103" s="38">
        <f>work!F131</f>
        <v>6235162</v>
      </c>
      <c r="J103" s="158" t="b">
        <f t="shared" si="3"/>
        <v>1</v>
      </c>
    </row>
    <row r="104" spans="1:10" ht="15">
      <c r="A104" s="51">
        <v>101</v>
      </c>
      <c r="B104" s="58" t="s">
        <v>1171</v>
      </c>
      <c r="C104" s="58" t="s">
        <v>1148</v>
      </c>
      <c r="D104" s="16" t="s">
        <v>1172</v>
      </c>
      <c r="E104" s="49">
        <f>data_566!H105</f>
        <v>14121089</v>
      </c>
      <c r="F104" s="49">
        <f>data_566!M105</f>
        <v>26418504</v>
      </c>
      <c r="H104" s="38">
        <f t="shared" si="2"/>
        <v>40539593</v>
      </c>
      <c r="I104" s="38">
        <f>work!F132</f>
        <v>40539593</v>
      </c>
      <c r="J104" s="158" t="b">
        <f t="shared" si="3"/>
        <v>1</v>
      </c>
    </row>
    <row r="105" spans="1:10" ht="15">
      <c r="A105" s="51">
        <v>102</v>
      </c>
      <c r="B105" s="58" t="s">
        <v>1174</v>
      </c>
      <c r="C105" s="58" t="s">
        <v>1148</v>
      </c>
      <c r="D105" s="16" t="s">
        <v>1175</v>
      </c>
      <c r="E105" s="49">
        <f>data_566!H106</f>
        <v>8162898</v>
      </c>
      <c r="F105" s="49">
        <f>data_566!M106</f>
        <v>10084687</v>
      </c>
      <c r="H105" s="38">
        <f t="shared" si="2"/>
        <v>18247585</v>
      </c>
      <c r="I105" s="38">
        <f>work!F133</f>
        <v>18247585</v>
      </c>
      <c r="J105" s="158" t="b">
        <f t="shared" si="3"/>
        <v>1</v>
      </c>
    </row>
    <row r="106" spans="1:10" ht="15">
      <c r="A106" s="51">
        <v>103</v>
      </c>
      <c r="B106" s="58" t="s">
        <v>1177</v>
      </c>
      <c r="C106" s="58" t="s">
        <v>1148</v>
      </c>
      <c r="D106" s="16" t="s">
        <v>1178</v>
      </c>
      <c r="E106" s="49">
        <f>data_566!H107</f>
        <v>28116436</v>
      </c>
      <c r="F106" s="49">
        <f>data_566!M107</f>
        <v>16431178</v>
      </c>
      <c r="H106" s="38">
        <f t="shared" si="2"/>
        <v>44547614</v>
      </c>
      <c r="I106" s="38">
        <f>work!F134</f>
        <v>44547614</v>
      </c>
      <c r="J106" s="158" t="b">
        <f t="shared" si="3"/>
        <v>1</v>
      </c>
    </row>
    <row r="107" spans="1:10" ht="15">
      <c r="A107" s="51">
        <v>104</v>
      </c>
      <c r="B107" s="58" t="s">
        <v>1180</v>
      </c>
      <c r="C107" s="58" t="s">
        <v>1148</v>
      </c>
      <c r="D107" s="16" t="s">
        <v>1181</v>
      </c>
      <c r="E107" s="49">
        <f>data_566!H108</f>
        <v>31707182</v>
      </c>
      <c r="F107" s="49">
        <f>data_566!M108</f>
        <v>392937</v>
      </c>
      <c r="H107" s="38">
        <f t="shared" si="2"/>
        <v>32100119</v>
      </c>
      <c r="I107" s="38">
        <f>work!F135</f>
        <v>32100119</v>
      </c>
      <c r="J107" s="158" t="b">
        <f t="shared" si="3"/>
        <v>1</v>
      </c>
    </row>
    <row r="108" spans="1:10" ht="15">
      <c r="A108" s="51">
        <v>105</v>
      </c>
      <c r="B108" s="58" t="s">
        <v>1183</v>
      </c>
      <c r="C108" s="58" t="s">
        <v>1148</v>
      </c>
      <c r="D108" s="16" t="s">
        <v>1184</v>
      </c>
      <c r="E108" s="49">
        <f>data_566!H109</f>
        <v>4235067</v>
      </c>
      <c r="F108" s="49">
        <f>data_566!M109</f>
        <v>23137527</v>
      </c>
      <c r="H108" s="38">
        <f t="shared" si="2"/>
        <v>27372594</v>
      </c>
      <c r="I108" s="38">
        <f>work!F136</f>
        <v>27372594</v>
      </c>
      <c r="J108" s="158" t="b">
        <f t="shared" si="3"/>
        <v>1</v>
      </c>
    </row>
    <row r="109" spans="1:10" ht="15">
      <c r="A109" s="51">
        <v>106</v>
      </c>
      <c r="B109" s="58" t="s">
        <v>1186</v>
      </c>
      <c r="C109" s="58" t="s">
        <v>1148</v>
      </c>
      <c r="D109" s="16" t="s">
        <v>1187</v>
      </c>
      <c r="E109" s="49">
        <f>data_566!H110</f>
        <v>23350085</v>
      </c>
      <c r="F109" s="49">
        <f>data_566!M110</f>
        <v>81776188</v>
      </c>
      <c r="H109" s="38">
        <f t="shared" si="2"/>
        <v>105126273</v>
      </c>
      <c r="I109" s="38">
        <f>work!F137</f>
        <v>105126273</v>
      </c>
      <c r="J109" s="158" t="b">
        <f t="shared" si="3"/>
        <v>1</v>
      </c>
    </row>
    <row r="110" spans="1:10" ht="15">
      <c r="A110" s="51">
        <v>107</v>
      </c>
      <c r="B110" s="58" t="s">
        <v>1189</v>
      </c>
      <c r="C110" s="58" t="s">
        <v>1148</v>
      </c>
      <c r="D110" s="16" t="s">
        <v>1190</v>
      </c>
      <c r="E110" s="49">
        <f>data_566!H111</f>
        <v>661794</v>
      </c>
      <c r="F110" s="49">
        <f>data_566!M111</f>
        <v>20000</v>
      </c>
      <c r="H110" s="38">
        <f t="shared" si="2"/>
        <v>681794</v>
      </c>
      <c r="I110" s="38">
        <f>work!F138</f>
        <v>681794</v>
      </c>
      <c r="J110" s="158" t="b">
        <f t="shared" si="3"/>
        <v>1</v>
      </c>
    </row>
    <row r="111" spans="1:10" ht="15">
      <c r="A111" s="51">
        <v>108</v>
      </c>
      <c r="B111" s="58" t="s">
        <v>1192</v>
      </c>
      <c r="C111" s="58" t="s">
        <v>1148</v>
      </c>
      <c r="D111" s="16" t="s">
        <v>1193</v>
      </c>
      <c r="E111" s="49">
        <f>data_566!H112</f>
        <v>7253184</v>
      </c>
      <c r="F111" s="49">
        <f>data_566!M112</f>
        <v>54739157</v>
      </c>
      <c r="H111" s="38">
        <f t="shared" si="2"/>
        <v>61992341</v>
      </c>
      <c r="I111" s="38">
        <f>work!F139</f>
        <v>61992341</v>
      </c>
      <c r="J111" s="158" t="b">
        <f t="shared" si="3"/>
        <v>1</v>
      </c>
    </row>
    <row r="112" spans="1:10" ht="15">
      <c r="A112" s="51">
        <v>109</v>
      </c>
      <c r="B112" s="58" t="s">
        <v>1195</v>
      </c>
      <c r="C112" s="58" t="s">
        <v>1148</v>
      </c>
      <c r="D112" s="16" t="s">
        <v>1196</v>
      </c>
      <c r="E112" s="49">
        <f>data_566!H113</f>
        <v>8905604</v>
      </c>
      <c r="F112" s="49">
        <f>data_566!M113</f>
        <v>6197727</v>
      </c>
      <c r="H112" s="38">
        <f t="shared" si="2"/>
        <v>15103331</v>
      </c>
      <c r="I112" s="38">
        <f>work!F140</f>
        <v>15103331</v>
      </c>
      <c r="J112" s="158" t="b">
        <f t="shared" si="3"/>
        <v>1</v>
      </c>
    </row>
    <row r="113" spans="1:10" ht="15">
      <c r="A113" s="51">
        <v>110</v>
      </c>
      <c r="B113" s="58" t="s">
        <v>1198</v>
      </c>
      <c r="C113" s="58" t="s">
        <v>1148</v>
      </c>
      <c r="D113" s="16" t="s">
        <v>1199</v>
      </c>
      <c r="E113" s="49">
        <f>data_566!H114</f>
        <v>4887080</v>
      </c>
      <c r="F113" s="49">
        <f>data_566!M114</f>
        <v>2485353</v>
      </c>
      <c r="H113" s="38">
        <f t="shared" si="2"/>
        <v>7372433</v>
      </c>
      <c r="I113" s="38">
        <f>work!F141</f>
        <v>7372433</v>
      </c>
      <c r="J113" s="158" t="b">
        <f t="shared" si="3"/>
        <v>1</v>
      </c>
    </row>
    <row r="114" spans="1:10" ht="15">
      <c r="A114" s="51">
        <v>111</v>
      </c>
      <c r="B114" s="58" t="s">
        <v>1201</v>
      </c>
      <c r="C114" s="58" t="s">
        <v>1148</v>
      </c>
      <c r="D114" s="16" t="s">
        <v>1202</v>
      </c>
      <c r="E114" s="49">
        <f>data_566!H115</f>
        <v>6427328</v>
      </c>
      <c r="F114" s="49">
        <f>data_566!M115</f>
        <v>27291444</v>
      </c>
      <c r="H114" s="38">
        <f t="shared" si="2"/>
        <v>33718772</v>
      </c>
      <c r="I114" s="38">
        <f>work!F142</f>
        <v>33718772</v>
      </c>
      <c r="J114" s="158" t="b">
        <f t="shared" si="3"/>
        <v>1</v>
      </c>
    </row>
    <row r="115" spans="1:10" ht="15">
      <c r="A115" s="51">
        <v>112</v>
      </c>
      <c r="B115" s="58" t="s">
        <v>1204</v>
      </c>
      <c r="C115" s="58" t="s">
        <v>1148</v>
      </c>
      <c r="D115" s="16" t="s">
        <v>1205</v>
      </c>
      <c r="E115" s="49">
        <f>data_566!H116</f>
        <v>4992264</v>
      </c>
      <c r="F115" s="49">
        <f>data_566!M116</f>
        <v>12624722</v>
      </c>
      <c r="H115" s="38">
        <f t="shared" si="2"/>
        <v>17616986</v>
      </c>
      <c r="I115" s="38">
        <f>work!F143</f>
        <v>17616986</v>
      </c>
      <c r="J115" s="158" t="b">
        <f t="shared" si="3"/>
        <v>1</v>
      </c>
    </row>
    <row r="116" spans="1:10" ht="15">
      <c r="A116" s="51">
        <v>113</v>
      </c>
      <c r="B116" s="58" t="s">
        <v>1207</v>
      </c>
      <c r="C116" s="58" t="s">
        <v>1148</v>
      </c>
      <c r="D116" s="16" t="s">
        <v>1208</v>
      </c>
      <c r="E116" s="49">
        <f>data_566!H117</f>
        <v>74479124</v>
      </c>
      <c r="F116" s="49">
        <f>data_566!M117</f>
        <v>6367616</v>
      </c>
      <c r="H116" s="38">
        <f t="shared" si="2"/>
        <v>80846740</v>
      </c>
      <c r="I116" s="38">
        <f>work!F144</f>
        <v>80846740</v>
      </c>
      <c r="J116" s="158" t="b">
        <f t="shared" si="3"/>
        <v>1</v>
      </c>
    </row>
    <row r="117" spans="1:10" ht="15">
      <c r="A117" s="51">
        <v>114</v>
      </c>
      <c r="B117" s="58" t="s">
        <v>1210</v>
      </c>
      <c r="C117" s="58" t="s">
        <v>1148</v>
      </c>
      <c r="D117" s="16" t="s">
        <v>1211</v>
      </c>
      <c r="E117" s="49">
        <f>data_566!H118</f>
        <v>2620672</v>
      </c>
      <c r="F117" s="49">
        <f>data_566!M118</f>
        <v>62730</v>
      </c>
      <c r="H117" s="38">
        <f t="shared" si="2"/>
        <v>2683402</v>
      </c>
      <c r="I117" s="38">
        <f>work!F145</f>
        <v>2683402</v>
      </c>
      <c r="J117" s="158" t="b">
        <f t="shared" si="3"/>
        <v>1</v>
      </c>
    </row>
    <row r="118" spans="1:10" ht="15">
      <c r="A118" s="51">
        <v>115</v>
      </c>
      <c r="B118" s="58" t="s">
        <v>1213</v>
      </c>
      <c r="C118" s="58" t="s">
        <v>1148</v>
      </c>
      <c r="D118" s="16" t="s">
        <v>1214</v>
      </c>
      <c r="E118" s="49">
        <f>data_566!H119</f>
        <v>22216073</v>
      </c>
      <c r="F118" s="49">
        <f>data_566!M119</f>
        <v>18628725</v>
      </c>
      <c r="H118" s="38">
        <f t="shared" si="2"/>
        <v>40844798</v>
      </c>
      <c r="I118" s="38">
        <f>work!F146</f>
        <v>40844798</v>
      </c>
      <c r="J118" s="158" t="b">
        <f t="shared" si="3"/>
        <v>1</v>
      </c>
    </row>
    <row r="119" spans="1:10" ht="15">
      <c r="A119" s="51">
        <v>116</v>
      </c>
      <c r="B119" s="58" t="s">
        <v>1216</v>
      </c>
      <c r="C119" s="58" t="s">
        <v>1148</v>
      </c>
      <c r="D119" s="16" t="s">
        <v>1217</v>
      </c>
      <c r="E119" s="49">
        <f>data_566!H120</f>
        <v>9969699</v>
      </c>
      <c r="F119" s="49">
        <f>data_566!M120</f>
        <v>3588790</v>
      </c>
      <c r="H119" s="38">
        <f t="shared" si="2"/>
        <v>13558489</v>
      </c>
      <c r="I119" s="38">
        <f>work!F147</f>
        <v>13558489</v>
      </c>
      <c r="J119" s="158" t="b">
        <f t="shared" si="3"/>
        <v>1</v>
      </c>
    </row>
    <row r="120" spans="1:10" ht="15">
      <c r="A120" s="51">
        <v>117</v>
      </c>
      <c r="B120" s="58" t="s">
        <v>1219</v>
      </c>
      <c r="C120" s="58" t="s">
        <v>1148</v>
      </c>
      <c r="D120" s="16" t="s">
        <v>1220</v>
      </c>
      <c r="E120" s="49">
        <f>data_566!H121</f>
        <v>73876114</v>
      </c>
      <c r="F120" s="49">
        <f>data_566!M121</f>
        <v>36610496</v>
      </c>
      <c r="H120" s="38">
        <f t="shared" si="2"/>
        <v>110486610</v>
      </c>
      <c r="I120" s="38">
        <f>work!F148</f>
        <v>110486610</v>
      </c>
      <c r="J120" s="158" t="b">
        <f t="shared" si="3"/>
        <v>1</v>
      </c>
    </row>
    <row r="121" spans="1:10" ht="15">
      <c r="A121" s="51">
        <v>118</v>
      </c>
      <c r="B121" s="58" t="s">
        <v>1222</v>
      </c>
      <c r="C121" s="58" t="s">
        <v>1148</v>
      </c>
      <c r="D121" s="16" t="s">
        <v>1223</v>
      </c>
      <c r="E121" s="49">
        <f>data_566!H122</f>
        <v>634756</v>
      </c>
      <c r="F121" s="49">
        <f>data_566!M122</f>
        <v>165500</v>
      </c>
      <c r="H121" s="38">
        <f t="shared" si="2"/>
        <v>800256</v>
      </c>
      <c r="I121" s="38">
        <f>work!F149</f>
        <v>800256</v>
      </c>
      <c r="J121" s="158" t="b">
        <f t="shared" si="3"/>
        <v>1</v>
      </c>
    </row>
    <row r="122" spans="1:10" ht="15">
      <c r="A122" s="51">
        <v>119</v>
      </c>
      <c r="B122" s="58" t="s">
        <v>1225</v>
      </c>
      <c r="C122" s="58" t="s">
        <v>1148</v>
      </c>
      <c r="D122" s="16" t="s">
        <v>1226</v>
      </c>
      <c r="E122" s="49">
        <f>data_566!H123</f>
        <v>2354093</v>
      </c>
      <c r="F122" s="49">
        <f>data_566!M123</f>
        <v>9328539</v>
      </c>
      <c r="H122" s="38">
        <f t="shared" si="2"/>
        <v>11682632</v>
      </c>
      <c r="I122" s="38">
        <f>work!F150</f>
        <v>11682632</v>
      </c>
      <c r="J122" s="158" t="b">
        <f t="shared" si="3"/>
        <v>1</v>
      </c>
    </row>
    <row r="123" spans="1:10" ht="15">
      <c r="A123" s="51">
        <v>120</v>
      </c>
      <c r="B123" s="58" t="s">
        <v>1228</v>
      </c>
      <c r="C123" s="58" t="s">
        <v>1148</v>
      </c>
      <c r="D123" s="16" t="s">
        <v>1229</v>
      </c>
      <c r="E123" s="49">
        <f>data_566!H124</f>
        <v>2011166</v>
      </c>
      <c r="F123" s="49">
        <f>data_566!M124</f>
        <v>3573534</v>
      </c>
      <c r="H123" s="38">
        <f t="shared" si="2"/>
        <v>5584700</v>
      </c>
      <c r="I123" s="38">
        <f>work!F151</f>
        <v>5584700</v>
      </c>
      <c r="J123" s="158" t="b">
        <f t="shared" si="3"/>
        <v>1</v>
      </c>
    </row>
    <row r="124" spans="1:10" ht="15">
      <c r="A124" s="51">
        <v>121</v>
      </c>
      <c r="B124" s="58" t="s">
        <v>1231</v>
      </c>
      <c r="C124" s="58" t="s">
        <v>1148</v>
      </c>
      <c r="D124" s="16" t="s">
        <v>1232</v>
      </c>
      <c r="E124" s="49">
        <f>data_566!H125</f>
        <v>621589</v>
      </c>
      <c r="F124" s="49">
        <f>data_566!M125</f>
        <v>563596</v>
      </c>
      <c r="H124" s="38">
        <f t="shared" si="2"/>
        <v>1185185</v>
      </c>
      <c r="I124" s="38">
        <f>work!F152</f>
        <v>1185185</v>
      </c>
      <c r="J124" s="158" t="b">
        <f t="shared" si="3"/>
        <v>1</v>
      </c>
    </row>
    <row r="125" spans="1:10" ht="15">
      <c r="A125" s="51">
        <v>122</v>
      </c>
      <c r="B125" s="58" t="s">
        <v>1234</v>
      </c>
      <c r="C125" s="58" t="s">
        <v>1148</v>
      </c>
      <c r="D125" s="16" t="s">
        <v>1235</v>
      </c>
      <c r="E125" s="49">
        <f>data_566!H126</f>
        <v>9713479</v>
      </c>
      <c r="F125" s="49">
        <f>data_566!M126</f>
        <v>25700899</v>
      </c>
      <c r="H125" s="38">
        <f t="shared" si="2"/>
        <v>35414378</v>
      </c>
      <c r="I125" s="38">
        <f>work!F153</f>
        <v>35414378</v>
      </c>
      <c r="J125" s="158" t="b">
        <f t="shared" si="3"/>
        <v>1</v>
      </c>
    </row>
    <row r="126" spans="1:10" ht="15">
      <c r="A126" s="51">
        <v>123</v>
      </c>
      <c r="B126" s="58" t="s">
        <v>1237</v>
      </c>
      <c r="C126" s="58" t="s">
        <v>1148</v>
      </c>
      <c r="D126" s="16" t="s">
        <v>1238</v>
      </c>
      <c r="E126" s="49">
        <f>data_566!H127</f>
        <v>7601634</v>
      </c>
      <c r="F126" s="49">
        <f>data_566!M127</f>
        <v>423160</v>
      </c>
      <c r="H126" s="38">
        <f t="shared" si="2"/>
        <v>8024794</v>
      </c>
      <c r="I126" s="38">
        <f>work!F154</f>
        <v>8024794</v>
      </c>
      <c r="J126" s="158" t="b">
        <f t="shared" si="3"/>
        <v>1</v>
      </c>
    </row>
    <row r="127" spans="1:10" ht="15">
      <c r="A127" s="51">
        <v>124</v>
      </c>
      <c r="B127" s="58" t="s">
        <v>1240</v>
      </c>
      <c r="C127" s="58" t="s">
        <v>1148</v>
      </c>
      <c r="D127" s="16" t="s">
        <v>1241</v>
      </c>
      <c r="E127" s="49">
        <f>data_566!H128</f>
        <v>1653476</v>
      </c>
      <c r="F127" s="49">
        <f>data_566!M128</f>
        <v>414053</v>
      </c>
      <c r="H127" s="38">
        <f t="shared" si="2"/>
        <v>2067529</v>
      </c>
      <c r="I127" s="38">
        <f>work!F155</f>
        <v>2067529</v>
      </c>
      <c r="J127" s="158" t="b">
        <f t="shared" si="3"/>
        <v>1</v>
      </c>
    </row>
    <row r="128" spans="1:10" ht="15">
      <c r="A128" s="51">
        <v>125</v>
      </c>
      <c r="B128" s="58" t="s">
        <v>1243</v>
      </c>
      <c r="C128" s="58" t="s">
        <v>1148</v>
      </c>
      <c r="D128" s="16" t="s">
        <v>1244</v>
      </c>
      <c r="E128" s="49">
        <f>data_566!H129</f>
        <v>3942010</v>
      </c>
      <c r="F128" s="49">
        <f>data_566!M129</f>
        <v>408512</v>
      </c>
      <c r="H128" s="38">
        <f t="shared" si="2"/>
        <v>4350522</v>
      </c>
      <c r="I128" s="38">
        <f>work!F156</f>
        <v>4350522</v>
      </c>
      <c r="J128" s="158" t="b">
        <f t="shared" si="3"/>
        <v>1</v>
      </c>
    </row>
    <row r="129" spans="1:10" ht="15">
      <c r="A129" s="51">
        <v>126</v>
      </c>
      <c r="B129" s="58" t="s">
        <v>1246</v>
      </c>
      <c r="C129" s="58" t="s">
        <v>1148</v>
      </c>
      <c r="D129" s="16" t="s">
        <v>1247</v>
      </c>
      <c r="E129" s="49">
        <f>data_566!H130</f>
        <v>5962678</v>
      </c>
      <c r="F129" s="49">
        <f>data_566!M130</f>
        <v>2230261</v>
      </c>
      <c r="H129" s="38">
        <f t="shared" si="2"/>
        <v>8192939</v>
      </c>
      <c r="I129" s="38">
        <f>work!F157</f>
        <v>8192939</v>
      </c>
      <c r="J129" s="158" t="b">
        <f t="shared" si="3"/>
        <v>1</v>
      </c>
    </row>
    <row r="130" spans="1:10" ht="15">
      <c r="A130" s="51">
        <v>127</v>
      </c>
      <c r="B130" s="58" t="s">
        <v>1249</v>
      </c>
      <c r="C130" s="58" t="s">
        <v>1148</v>
      </c>
      <c r="D130" s="16" t="s">
        <v>1250</v>
      </c>
      <c r="E130" s="49">
        <f>data_566!H131</f>
        <v>3282832</v>
      </c>
      <c r="F130" s="49">
        <f>data_566!M131</f>
        <v>2071054</v>
      </c>
      <c r="H130" s="38">
        <f t="shared" si="2"/>
        <v>5353886</v>
      </c>
      <c r="I130" s="38">
        <f>work!F158</f>
        <v>5353886</v>
      </c>
      <c r="J130" s="158" t="b">
        <f t="shared" si="3"/>
        <v>1</v>
      </c>
    </row>
    <row r="131" spans="1:10" ht="15">
      <c r="A131" s="51">
        <v>128</v>
      </c>
      <c r="B131" s="58" t="s">
        <v>1252</v>
      </c>
      <c r="C131" s="58" t="s">
        <v>1148</v>
      </c>
      <c r="D131" s="16" t="s">
        <v>1253</v>
      </c>
      <c r="E131" s="49">
        <f>data_566!H132</f>
        <v>9877097</v>
      </c>
      <c r="F131" s="49">
        <f>data_566!M132</f>
        <v>1436004</v>
      </c>
      <c r="H131" s="38">
        <f t="shared" si="2"/>
        <v>11313101</v>
      </c>
      <c r="I131" s="38">
        <f>work!F159</f>
        <v>11313101</v>
      </c>
      <c r="J131" s="158" t="b">
        <f t="shared" si="3"/>
        <v>1</v>
      </c>
    </row>
    <row r="132" spans="1:10" ht="15">
      <c r="A132" s="51">
        <v>129</v>
      </c>
      <c r="B132" s="58" t="s">
        <v>1255</v>
      </c>
      <c r="C132" s="58" t="s">
        <v>1148</v>
      </c>
      <c r="D132" s="16" t="s">
        <v>1135</v>
      </c>
      <c r="E132" s="49">
        <f>data_566!H133</f>
        <v>820981</v>
      </c>
      <c r="F132" s="49">
        <f>data_566!M133</f>
        <v>301033</v>
      </c>
      <c r="H132" s="38">
        <f t="shared" si="2"/>
        <v>1122014</v>
      </c>
      <c r="I132" s="38">
        <f>work!F160</f>
        <v>1122014</v>
      </c>
      <c r="J132" s="158" t="b">
        <f t="shared" si="3"/>
        <v>1</v>
      </c>
    </row>
    <row r="133" spans="1:10" ht="15">
      <c r="A133" s="51">
        <v>130</v>
      </c>
      <c r="B133" s="58" t="s">
        <v>1257</v>
      </c>
      <c r="C133" s="58" t="s">
        <v>1148</v>
      </c>
      <c r="D133" s="16" t="s">
        <v>1258</v>
      </c>
      <c r="E133" s="49">
        <f>data_566!H134</f>
        <v>3301932</v>
      </c>
      <c r="F133" s="49">
        <f>data_566!M134</f>
        <v>12217277</v>
      </c>
      <c r="H133" s="38">
        <f aca="true" t="shared" si="4" ref="H133:H196">E133+F133</f>
        <v>15519209</v>
      </c>
      <c r="I133" s="38">
        <f>work!F161</f>
        <v>15519209</v>
      </c>
      <c r="J133" s="158" t="b">
        <f aca="true" t="shared" si="5" ref="J133:J196">H133=I133</f>
        <v>1</v>
      </c>
    </row>
    <row r="134" spans="1:10" ht="15">
      <c r="A134" s="51">
        <v>131</v>
      </c>
      <c r="B134" s="58" t="s">
        <v>1260</v>
      </c>
      <c r="C134" s="58" t="s">
        <v>1148</v>
      </c>
      <c r="D134" s="16" t="s">
        <v>1261</v>
      </c>
      <c r="E134" s="49">
        <f>data_566!H135</f>
        <v>18975120</v>
      </c>
      <c r="F134" s="49">
        <f>data_566!M135</f>
        <v>5064679</v>
      </c>
      <c r="H134" s="38">
        <f t="shared" si="4"/>
        <v>24039799</v>
      </c>
      <c r="I134" s="38">
        <f>work!F162</f>
        <v>24039799</v>
      </c>
      <c r="J134" s="158" t="b">
        <f t="shared" si="5"/>
        <v>1</v>
      </c>
    </row>
    <row r="135" spans="1:10" ht="15">
      <c r="A135" s="51">
        <v>132</v>
      </c>
      <c r="B135" s="58" t="s">
        <v>1263</v>
      </c>
      <c r="C135" s="58" t="s">
        <v>1148</v>
      </c>
      <c r="D135" s="16" t="s">
        <v>1264</v>
      </c>
      <c r="E135" s="49">
        <f>data_566!H136</f>
        <v>577410</v>
      </c>
      <c r="F135" s="49">
        <f>data_566!M136</f>
        <v>502095</v>
      </c>
      <c r="H135" s="38">
        <f t="shared" si="4"/>
        <v>1079505</v>
      </c>
      <c r="I135" s="38">
        <f>work!F163</f>
        <v>1079505</v>
      </c>
      <c r="J135" s="158" t="b">
        <f t="shared" si="5"/>
        <v>1</v>
      </c>
    </row>
    <row r="136" spans="1:10" ht="15">
      <c r="A136" s="51">
        <v>133</v>
      </c>
      <c r="B136" s="58" t="s">
        <v>1266</v>
      </c>
      <c r="C136" s="58" t="s">
        <v>1148</v>
      </c>
      <c r="D136" s="16" t="s">
        <v>1267</v>
      </c>
      <c r="E136" s="49">
        <f>data_566!H137</f>
        <v>120362</v>
      </c>
      <c r="F136" s="49">
        <f>data_566!M137</f>
        <v>131250</v>
      </c>
      <c r="H136" s="38">
        <f t="shared" si="4"/>
        <v>251612</v>
      </c>
      <c r="I136" s="38">
        <f>work!F164</f>
        <v>251612</v>
      </c>
      <c r="J136" s="158" t="b">
        <f t="shared" si="5"/>
        <v>1</v>
      </c>
    </row>
    <row r="137" spans="1:10" ht="15">
      <c r="A137" s="51">
        <v>134</v>
      </c>
      <c r="B137" s="58" t="s">
        <v>1270</v>
      </c>
      <c r="C137" s="58" t="s">
        <v>1268</v>
      </c>
      <c r="D137" s="16" t="s">
        <v>1271</v>
      </c>
      <c r="E137" s="49">
        <f>data_566!H138</f>
        <v>3187407</v>
      </c>
      <c r="F137" s="49">
        <f>data_566!M138</f>
        <v>2075285</v>
      </c>
      <c r="H137" s="38">
        <f t="shared" si="4"/>
        <v>5262692</v>
      </c>
      <c r="I137" s="38">
        <f>work!F165</f>
        <v>5262692</v>
      </c>
      <c r="J137" s="158" t="b">
        <f t="shared" si="5"/>
        <v>1</v>
      </c>
    </row>
    <row r="138" spans="1:10" ht="15">
      <c r="A138" s="51">
        <v>135</v>
      </c>
      <c r="B138" s="58" t="s">
        <v>1273</v>
      </c>
      <c r="C138" s="58" t="s">
        <v>1268</v>
      </c>
      <c r="D138" s="16" t="s">
        <v>1274</v>
      </c>
      <c r="E138" s="49">
        <f>data_566!H139</f>
        <v>195434</v>
      </c>
      <c r="F138" s="49">
        <f>data_566!M139</f>
        <v>0</v>
      </c>
      <c r="H138" s="38">
        <f t="shared" si="4"/>
        <v>195434</v>
      </c>
      <c r="I138" s="38">
        <f>work!F166</f>
        <v>195434</v>
      </c>
      <c r="J138" s="158" t="b">
        <f t="shared" si="5"/>
        <v>1</v>
      </c>
    </row>
    <row r="139" spans="1:10" ht="15">
      <c r="A139" s="51">
        <v>136</v>
      </c>
      <c r="B139" s="58" t="s">
        <v>1276</v>
      </c>
      <c r="C139" s="58" t="s">
        <v>1268</v>
      </c>
      <c r="D139" s="16" t="s">
        <v>1277</v>
      </c>
      <c r="E139" s="49">
        <f>data_566!H140</f>
        <v>4592456</v>
      </c>
      <c r="F139" s="49">
        <f>data_566!M140</f>
        <v>1109088</v>
      </c>
      <c r="H139" s="38">
        <f t="shared" si="4"/>
        <v>5701544</v>
      </c>
      <c r="I139" s="38">
        <f>work!F167</f>
        <v>5701544</v>
      </c>
      <c r="J139" s="158" t="b">
        <f t="shared" si="5"/>
        <v>1</v>
      </c>
    </row>
    <row r="140" spans="1:10" ht="15">
      <c r="A140" s="51">
        <v>137</v>
      </c>
      <c r="B140" s="58" t="s">
        <v>1279</v>
      </c>
      <c r="C140" s="58" t="s">
        <v>1268</v>
      </c>
      <c r="D140" s="16" t="s">
        <v>1280</v>
      </c>
      <c r="E140" s="49">
        <f>data_566!H141</f>
        <v>1764986</v>
      </c>
      <c r="F140" s="49">
        <f>data_566!M141</f>
        <v>1059205</v>
      </c>
      <c r="H140" s="38">
        <f t="shared" si="4"/>
        <v>2824191</v>
      </c>
      <c r="I140" s="38">
        <f>work!F168</f>
        <v>2824191</v>
      </c>
      <c r="J140" s="158" t="b">
        <f t="shared" si="5"/>
        <v>1</v>
      </c>
    </row>
    <row r="141" spans="1:10" ht="15">
      <c r="A141" s="51">
        <v>138</v>
      </c>
      <c r="B141" s="58" t="s">
        <v>1282</v>
      </c>
      <c r="C141" s="58" t="s">
        <v>1268</v>
      </c>
      <c r="D141" s="16" t="s">
        <v>1283</v>
      </c>
      <c r="E141" s="49">
        <f>data_566!H142</f>
        <v>7339226</v>
      </c>
      <c r="F141" s="49">
        <f>data_566!M142</f>
        <v>1574272</v>
      </c>
      <c r="H141" s="38">
        <f t="shared" si="4"/>
        <v>8913498</v>
      </c>
      <c r="I141" s="38">
        <f>work!F169</f>
        <v>8913498</v>
      </c>
      <c r="J141" s="158" t="b">
        <f t="shared" si="5"/>
        <v>1</v>
      </c>
    </row>
    <row r="142" spans="1:10" ht="15">
      <c r="A142" s="51">
        <v>139</v>
      </c>
      <c r="B142" s="58" t="s">
        <v>1285</v>
      </c>
      <c r="C142" s="58" t="s">
        <v>1268</v>
      </c>
      <c r="D142" s="16" t="s">
        <v>1286</v>
      </c>
      <c r="E142" s="49">
        <f>data_566!H143</f>
        <v>3278335</v>
      </c>
      <c r="F142" s="49">
        <f>data_566!M143</f>
        <v>6227317</v>
      </c>
      <c r="H142" s="38">
        <f t="shared" si="4"/>
        <v>9505652</v>
      </c>
      <c r="I142" s="38">
        <f>work!F170</f>
        <v>9505652</v>
      </c>
      <c r="J142" s="158" t="b">
        <f t="shared" si="5"/>
        <v>1</v>
      </c>
    </row>
    <row r="143" spans="1:10" ht="15">
      <c r="A143" s="51">
        <v>140</v>
      </c>
      <c r="B143" s="58" t="s">
        <v>1288</v>
      </c>
      <c r="C143" s="58" t="s">
        <v>1268</v>
      </c>
      <c r="D143" s="16" t="s">
        <v>1289</v>
      </c>
      <c r="E143" s="49">
        <f>data_566!H144</f>
        <v>600013</v>
      </c>
      <c r="F143" s="49">
        <f>data_566!M144</f>
        <v>2434780</v>
      </c>
      <c r="H143" s="38">
        <f t="shared" si="4"/>
        <v>3034793</v>
      </c>
      <c r="I143" s="38">
        <f>work!F171</f>
        <v>3034793</v>
      </c>
      <c r="J143" s="158" t="b">
        <f t="shared" si="5"/>
        <v>1</v>
      </c>
    </row>
    <row r="144" spans="1:10" ht="15">
      <c r="A144" s="51">
        <v>141</v>
      </c>
      <c r="B144" s="58" t="s">
        <v>1291</v>
      </c>
      <c r="C144" s="58" t="s">
        <v>1268</v>
      </c>
      <c r="D144" s="16" t="s">
        <v>1292</v>
      </c>
      <c r="E144" s="49">
        <f>data_566!H145</f>
        <v>15600889</v>
      </c>
      <c r="F144" s="49">
        <f>data_566!M145</f>
        <v>32694870</v>
      </c>
      <c r="H144" s="38">
        <f t="shared" si="4"/>
        <v>48295759</v>
      </c>
      <c r="I144" s="38">
        <f>work!F172</f>
        <v>48295759</v>
      </c>
      <c r="J144" s="158" t="b">
        <f t="shared" si="5"/>
        <v>1</v>
      </c>
    </row>
    <row r="145" spans="1:10" ht="15">
      <c r="A145" s="51">
        <v>142</v>
      </c>
      <c r="B145" s="58" t="s">
        <v>1294</v>
      </c>
      <c r="C145" s="58" t="s">
        <v>1268</v>
      </c>
      <c r="D145" s="16" t="s">
        <v>1295</v>
      </c>
      <c r="E145" s="49">
        <f>data_566!H146</f>
        <v>56515464</v>
      </c>
      <c r="F145" s="49">
        <f>data_566!M146</f>
        <v>51301337</v>
      </c>
      <c r="H145" s="38">
        <f t="shared" si="4"/>
        <v>107816801</v>
      </c>
      <c r="I145" s="38">
        <f>work!F173</f>
        <v>107816801</v>
      </c>
      <c r="J145" s="158" t="b">
        <f t="shared" si="5"/>
        <v>1</v>
      </c>
    </row>
    <row r="146" spans="1:10" ht="15">
      <c r="A146" s="51">
        <v>143</v>
      </c>
      <c r="B146" s="58" t="s">
        <v>1297</v>
      </c>
      <c r="C146" s="58" t="s">
        <v>1268</v>
      </c>
      <c r="D146" s="16" t="s">
        <v>1298</v>
      </c>
      <c r="E146" s="49">
        <f>data_566!H147</f>
        <v>490481</v>
      </c>
      <c r="F146" s="49">
        <f>data_566!M147</f>
        <v>63039</v>
      </c>
      <c r="H146" s="38">
        <f t="shared" si="4"/>
        <v>553520</v>
      </c>
      <c r="I146" s="38">
        <f>work!F174</f>
        <v>553520</v>
      </c>
      <c r="J146" s="158" t="b">
        <f t="shared" si="5"/>
        <v>1</v>
      </c>
    </row>
    <row r="147" spans="1:10" ht="15">
      <c r="A147" s="51">
        <v>144</v>
      </c>
      <c r="B147" s="58" t="s">
        <v>1300</v>
      </c>
      <c r="C147" s="58" t="s">
        <v>1268</v>
      </c>
      <c r="D147" s="16" t="s">
        <v>1301</v>
      </c>
      <c r="E147" s="49">
        <f>data_566!H148</f>
        <v>2183430</v>
      </c>
      <c r="F147" s="49">
        <f>data_566!M148</f>
        <v>818271</v>
      </c>
      <c r="H147" s="38">
        <f t="shared" si="4"/>
        <v>3001701</v>
      </c>
      <c r="I147" s="38">
        <f>work!F175</f>
        <v>3001701</v>
      </c>
      <c r="J147" s="158" t="b">
        <f t="shared" si="5"/>
        <v>1</v>
      </c>
    </row>
    <row r="148" spans="1:10" ht="15">
      <c r="A148" s="51">
        <v>145</v>
      </c>
      <c r="B148" s="58" t="s">
        <v>1303</v>
      </c>
      <c r="C148" s="58" t="s">
        <v>1268</v>
      </c>
      <c r="D148" s="16" t="s">
        <v>1304</v>
      </c>
      <c r="E148" s="49">
        <f>data_566!H149</f>
        <v>7653665</v>
      </c>
      <c r="F148" s="49">
        <f>data_566!M149</f>
        <v>1051307</v>
      </c>
      <c r="H148" s="38">
        <f t="shared" si="4"/>
        <v>8704972</v>
      </c>
      <c r="I148" s="38">
        <f>work!F176</f>
        <v>8704972</v>
      </c>
      <c r="J148" s="158" t="b">
        <f t="shared" si="5"/>
        <v>1</v>
      </c>
    </row>
    <row r="149" spans="1:10" ht="15">
      <c r="A149" s="51">
        <v>146</v>
      </c>
      <c r="B149" s="58" t="s">
        <v>1306</v>
      </c>
      <c r="C149" s="58" t="s">
        <v>1268</v>
      </c>
      <c r="D149" s="16" t="s">
        <v>1307</v>
      </c>
      <c r="E149" s="49">
        <f>data_566!H150</f>
        <v>996443</v>
      </c>
      <c r="F149" s="49">
        <f>data_566!M150</f>
        <v>2326063</v>
      </c>
      <c r="H149" s="38">
        <f t="shared" si="4"/>
        <v>3322506</v>
      </c>
      <c r="I149" s="38">
        <f>work!F177</f>
        <v>3322506</v>
      </c>
      <c r="J149" s="158" t="b">
        <f t="shared" si="5"/>
        <v>1</v>
      </c>
    </row>
    <row r="150" spans="1:10" ht="15">
      <c r="A150" s="51">
        <v>147</v>
      </c>
      <c r="B150" s="58" t="s">
        <v>1309</v>
      </c>
      <c r="C150" s="58" t="s">
        <v>1268</v>
      </c>
      <c r="D150" s="16" t="s">
        <v>1310</v>
      </c>
      <c r="E150" s="49">
        <f>data_566!H151</f>
        <v>3078774</v>
      </c>
      <c r="F150" s="49">
        <f>data_566!M151</f>
        <v>1216935</v>
      </c>
      <c r="H150" s="38">
        <f t="shared" si="4"/>
        <v>4295709</v>
      </c>
      <c r="I150" s="38">
        <f>work!F178</f>
        <v>4295709</v>
      </c>
      <c r="J150" s="158" t="b">
        <f t="shared" si="5"/>
        <v>1</v>
      </c>
    </row>
    <row r="151" spans="1:10" ht="15">
      <c r="A151" s="51">
        <v>148</v>
      </c>
      <c r="B151" s="58" t="s">
        <v>1312</v>
      </c>
      <c r="C151" s="58" t="s">
        <v>1268</v>
      </c>
      <c r="D151" s="16" t="s">
        <v>1313</v>
      </c>
      <c r="E151" s="49">
        <f>data_566!H152</f>
        <v>36586570</v>
      </c>
      <c r="F151" s="49">
        <f>data_566!M152</f>
        <v>24482817</v>
      </c>
      <c r="H151" s="38">
        <f t="shared" si="4"/>
        <v>61069387</v>
      </c>
      <c r="I151" s="38">
        <f>work!F179</f>
        <v>61069387</v>
      </c>
      <c r="J151" s="158" t="b">
        <f t="shared" si="5"/>
        <v>1</v>
      </c>
    </row>
    <row r="152" spans="1:10" ht="15">
      <c r="A152" s="51">
        <v>149</v>
      </c>
      <c r="B152" s="58" t="s">
        <v>1315</v>
      </c>
      <c r="C152" s="58" t="s">
        <v>1268</v>
      </c>
      <c r="D152" s="16" t="s">
        <v>1316</v>
      </c>
      <c r="E152" s="49">
        <f>data_566!H153</f>
        <v>8497977</v>
      </c>
      <c r="F152" s="49">
        <f>data_566!M153</f>
        <v>2384690</v>
      </c>
      <c r="H152" s="38">
        <f t="shared" si="4"/>
        <v>10882667</v>
      </c>
      <c r="I152" s="38">
        <f>work!F180</f>
        <v>10882667</v>
      </c>
      <c r="J152" s="158" t="b">
        <f t="shared" si="5"/>
        <v>1</v>
      </c>
    </row>
    <row r="153" spans="1:10" ht="15">
      <c r="A153" s="51">
        <v>150</v>
      </c>
      <c r="B153" s="58" t="s">
        <v>1318</v>
      </c>
      <c r="C153" s="58" t="s">
        <v>1268</v>
      </c>
      <c r="D153" s="16" t="s">
        <v>1319</v>
      </c>
      <c r="E153" s="49">
        <f>data_566!H154</f>
        <v>25235091</v>
      </c>
      <c r="F153" s="49">
        <f>data_566!M154</f>
        <v>2836954</v>
      </c>
      <c r="H153" s="38">
        <f t="shared" si="4"/>
        <v>28072045</v>
      </c>
      <c r="I153" s="38">
        <f>work!F181</f>
        <v>28072045</v>
      </c>
      <c r="J153" s="158" t="b">
        <f t="shared" si="5"/>
        <v>1</v>
      </c>
    </row>
    <row r="154" spans="1:10" ht="15">
      <c r="A154" s="51">
        <v>151</v>
      </c>
      <c r="B154" s="58" t="s">
        <v>1321</v>
      </c>
      <c r="C154" s="58" t="s">
        <v>1268</v>
      </c>
      <c r="D154" s="16" t="s">
        <v>1322</v>
      </c>
      <c r="E154" s="49">
        <f>data_566!H155</f>
        <v>5373776</v>
      </c>
      <c r="F154" s="49">
        <f>data_566!M155</f>
        <v>1185904</v>
      </c>
      <c r="H154" s="38">
        <f t="shared" si="4"/>
        <v>6559680</v>
      </c>
      <c r="I154" s="38">
        <f>work!F182</f>
        <v>6559680</v>
      </c>
      <c r="J154" s="158" t="b">
        <f t="shared" si="5"/>
        <v>1</v>
      </c>
    </row>
    <row r="155" spans="1:10" ht="15">
      <c r="A155" s="51">
        <v>152</v>
      </c>
      <c r="B155" s="58" t="s">
        <v>1324</v>
      </c>
      <c r="C155" s="58" t="s">
        <v>1268</v>
      </c>
      <c r="D155" s="16" t="s">
        <v>1325</v>
      </c>
      <c r="E155" s="49">
        <f>data_566!H156</f>
        <v>96149</v>
      </c>
      <c r="F155" s="49">
        <f>data_566!M156</f>
        <v>70618</v>
      </c>
      <c r="H155" s="38">
        <f t="shared" si="4"/>
        <v>166767</v>
      </c>
      <c r="I155" s="38">
        <f>work!F183</f>
        <v>166767</v>
      </c>
      <c r="J155" s="158" t="b">
        <f t="shared" si="5"/>
        <v>1</v>
      </c>
    </row>
    <row r="156" spans="1:10" ht="15">
      <c r="A156" s="51">
        <v>153</v>
      </c>
      <c r="B156" s="58" t="s">
        <v>1327</v>
      </c>
      <c r="C156" s="58" t="s">
        <v>1268</v>
      </c>
      <c r="D156" s="16" t="s">
        <v>1328</v>
      </c>
      <c r="E156" s="49">
        <f>data_566!H157</f>
        <v>589905</v>
      </c>
      <c r="F156" s="49">
        <f>data_566!M157</f>
        <v>1126788</v>
      </c>
      <c r="H156" s="38">
        <f t="shared" si="4"/>
        <v>1716693</v>
      </c>
      <c r="I156" s="38">
        <f>work!F184</f>
        <v>1716693</v>
      </c>
      <c r="J156" s="158" t="b">
        <f t="shared" si="5"/>
        <v>1</v>
      </c>
    </row>
    <row r="157" spans="1:10" ht="15">
      <c r="A157" s="51">
        <v>154</v>
      </c>
      <c r="B157" s="58" t="s">
        <v>1330</v>
      </c>
      <c r="C157" s="58" t="s">
        <v>1268</v>
      </c>
      <c r="D157" s="16" t="s">
        <v>1331</v>
      </c>
      <c r="E157" s="49">
        <f>data_566!H158</f>
        <v>2944182</v>
      </c>
      <c r="F157" s="49">
        <f>data_566!M158</f>
        <v>22840156</v>
      </c>
      <c r="H157" s="38">
        <f t="shared" si="4"/>
        <v>25784338</v>
      </c>
      <c r="I157" s="38">
        <f>work!F185</f>
        <v>25784338</v>
      </c>
      <c r="J157" s="158" t="b">
        <f t="shared" si="5"/>
        <v>1</v>
      </c>
    </row>
    <row r="158" spans="1:10" ht="15">
      <c r="A158" s="51">
        <v>155</v>
      </c>
      <c r="B158" s="58" t="s">
        <v>1333</v>
      </c>
      <c r="C158" s="58" t="s">
        <v>1268</v>
      </c>
      <c r="D158" s="16" t="s">
        <v>1334</v>
      </c>
      <c r="E158" s="49">
        <f>data_566!H159</f>
        <v>4729070</v>
      </c>
      <c r="F158" s="49">
        <f>data_566!M159</f>
        <v>4213471</v>
      </c>
      <c r="H158" s="38">
        <f t="shared" si="4"/>
        <v>8942541</v>
      </c>
      <c r="I158" s="38">
        <f>work!F186</f>
        <v>8942541</v>
      </c>
      <c r="J158" s="158" t="b">
        <f t="shared" si="5"/>
        <v>1</v>
      </c>
    </row>
    <row r="159" spans="1:10" ht="15">
      <c r="A159" s="51">
        <v>156</v>
      </c>
      <c r="B159" s="58" t="s">
        <v>1336</v>
      </c>
      <c r="C159" s="58" t="s">
        <v>1268</v>
      </c>
      <c r="D159" s="16" t="s">
        <v>1337</v>
      </c>
      <c r="E159" s="49">
        <f>data_566!H160</f>
        <v>1644208</v>
      </c>
      <c r="F159" s="49">
        <f>data_566!M160</f>
        <v>822631</v>
      </c>
      <c r="H159" s="38">
        <f t="shared" si="4"/>
        <v>2466839</v>
      </c>
      <c r="I159" s="38">
        <f>work!F187</f>
        <v>2466839</v>
      </c>
      <c r="J159" s="158" t="b">
        <f t="shared" si="5"/>
        <v>1</v>
      </c>
    </row>
    <row r="160" spans="1:10" ht="15">
      <c r="A160" s="51">
        <v>157</v>
      </c>
      <c r="B160" s="58" t="s">
        <v>1339</v>
      </c>
      <c r="C160" s="58" t="s">
        <v>1268</v>
      </c>
      <c r="D160" s="16" t="s">
        <v>1340</v>
      </c>
      <c r="E160" s="49">
        <f>data_566!H161</f>
        <v>1224379</v>
      </c>
      <c r="F160" s="49">
        <f>data_566!M161</f>
        <v>1679490</v>
      </c>
      <c r="H160" s="38">
        <f t="shared" si="4"/>
        <v>2903869</v>
      </c>
      <c r="I160" s="38">
        <f>work!F188</f>
        <v>2903869</v>
      </c>
      <c r="J160" s="158" t="b">
        <f t="shared" si="5"/>
        <v>1</v>
      </c>
    </row>
    <row r="161" spans="1:10" ht="15">
      <c r="A161" s="51">
        <v>158</v>
      </c>
      <c r="B161" s="58" t="s">
        <v>1342</v>
      </c>
      <c r="C161" s="58" t="s">
        <v>1268</v>
      </c>
      <c r="D161" s="16" t="s">
        <v>1343</v>
      </c>
      <c r="E161" s="49">
        <f>data_566!H162</f>
        <v>2185046</v>
      </c>
      <c r="F161" s="49">
        <f>data_566!M162</f>
        <v>421948</v>
      </c>
      <c r="H161" s="38">
        <f t="shared" si="4"/>
        <v>2606994</v>
      </c>
      <c r="I161" s="38">
        <f>work!F189</f>
        <v>2606994</v>
      </c>
      <c r="J161" s="158" t="b">
        <f t="shared" si="5"/>
        <v>1</v>
      </c>
    </row>
    <row r="162" spans="1:10" ht="15">
      <c r="A162" s="51">
        <v>159</v>
      </c>
      <c r="B162" s="58" t="s">
        <v>1345</v>
      </c>
      <c r="C162" s="58" t="s">
        <v>1268</v>
      </c>
      <c r="D162" s="16" t="s">
        <v>1346</v>
      </c>
      <c r="E162" s="49">
        <f>data_566!H163</f>
        <v>1576739</v>
      </c>
      <c r="F162" s="49">
        <f>data_566!M163</f>
        <v>491291</v>
      </c>
      <c r="H162" s="38">
        <f t="shared" si="4"/>
        <v>2068030</v>
      </c>
      <c r="I162" s="38">
        <f>work!F190</f>
        <v>2068030</v>
      </c>
      <c r="J162" s="158" t="b">
        <f t="shared" si="5"/>
        <v>1</v>
      </c>
    </row>
    <row r="163" spans="1:10" ht="15">
      <c r="A163" s="51">
        <v>160</v>
      </c>
      <c r="B163" s="58" t="s">
        <v>1348</v>
      </c>
      <c r="C163" s="58" t="s">
        <v>1268</v>
      </c>
      <c r="D163" s="16" t="s">
        <v>1349</v>
      </c>
      <c r="E163" s="49">
        <f>data_566!H164</f>
        <v>22382922</v>
      </c>
      <c r="F163" s="49">
        <f>data_566!M164</f>
        <v>29621858</v>
      </c>
      <c r="H163" s="38">
        <f t="shared" si="4"/>
        <v>52004780</v>
      </c>
      <c r="I163" s="38">
        <f>work!F191</f>
        <v>52004780</v>
      </c>
      <c r="J163" s="158" t="b">
        <f t="shared" si="5"/>
        <v>1</v>
      </c>
    </row>
    <row r="164" spans="1:10" ht="15">
      <c r="A164" s="51">
        <v>161</v>
      </c>
      <c r="B164" s="58" t="s">
        <v>1351</v>
      </c>
      <c r="C164" s="58" t="s">
        <v>1268</v>
      </c>
      <c r="D164" s="16" t="s">
        <v>1352</v>
      </c>
      <c r="E164" s="49">
        <f>data_566!H165</f>
        <v>4391913</v>
      </c>
      <c r="F164" s="49">
        <f>data_566!M165</f>
        <v>1796388</v>
      </c>
      <c r="H164" s="38">
        <f t="shared" si="4"/>
        <v>6188301</v>
      </c>
      <c r="I164" s="38">
        <f>work!F192</f>
        <v>6188301</v>
      </c>
      <c r="J164" s="158" t="b">
        <f t="shared" si="5"/>
        <v>1</v>
      </c>
    </row>
    <row r="165" spans="1:10" ht="15">
      <c r="A165" s="51">
        <v>162</v>
      </c>
      <c r="B165" s="58" t="s">
        <v>1354</v>
      </c>
      <c r="C165" s="58" t="s">
        <v>1268</v>
      </c>
      <c r="D165" s="16" t="s">
        <v>1355</v>
      </c>
      <c r="E165" s="49">
        <f>data_566!H166</f>
        <v>20350</v>
      </c>
      <c r="F165" s="49">
        <f>data_566!M166</f>
        <v>9300</v>
      </c>
      <c r="H165" s="38">
        <f t="shared" si="4"/>
        <v>29650</v>
      </c>
      <c r="I165" s="38">
        <f>work!F193</f>
        <v>29650</v>
      </c>
      <c r="J165" s="158" t="b">
        <f t="shared" si="5"/>
        <v>1</v>
      </c>
    </row>
    <row r="166" spans="1:10" ht="15">
      <c r="A166" s="51">
        <v>163</v>
      </c>
      <c r="B166" s="58" t="s">
        <v>1357</v>
      </c>
      <c r="C166" s="58" t="s">
        <v>1268</v>
      </c>
      <c r="D166" s="16" t="s">
        <v>1358</v>
      </c>
      <c r="E166" s="49">
        <f>data_566!H167</f>
        <v>2640469</v>
      </c>
      <c r="F166" s="49">
        <f>data_566!M167</f>
        <v>1678299</v>
      </c>
      <c r="H166" s="38">
        <f t="shared" si="4"/>
        <v>4318768</v>
      </c>
      <c r="I166" s="38">
        <f>work!F194</f>
        <v>4318768</v>
      </c>
      <c r="J166" s="158" t="b">
        <f t="shared" si="5"/>
        <v>1</v>
      </c>
    </row>
    <row r="167" spans="1:10" ht="15">
      <c r="A167" s="51">
        <v>164</v>
      </c>
      <c r="B167" s="58" t="s">
        <v>1360</v>
      </c>
      <c r="C167" s="58" t="s">
        <v>1268</v>
      </c>
      <c r="D167" s="16" t="s">
        <v>1361</v>
      </c>
      <c r="E167" s="49">
        <f>data_566!H168</f>
        <v>1946188</v>
      </c>
      <c r="F167" s="49">
        <f>data_566!M168</f>
        <v>841480</v>
      </c>
      <c r="H167" s="38">
        <f t="shared" si="4"/>
        <v>2787668</v>
      </c>
      <c r="I167" s="38">
        <f>work!F195</f>
        <v>2787668</v>
      </c>
      <c r="J167" s="158" t="b">
        <f t="shared" si="5"/>
        <v>1</v>
      </c>
    </row>
    <row r="168" spans="1:10" ht="15">
      <c r="A168" s="51">
        <v>165</v>
      </c>
      <c r="B168" s="58" t="s">
        <v>1363</v>
      </c>
      <c r="C168" s="58" t="s">
        <v>1268</v>
      </c>
      <c r="D168" s="16" t="s">
        <v>1364</v>
      </c>
      <c r="E168" s="49">
        <f>data_566!H169</f>
        <v>2601447</v>
      </c>
      <c r="F168" s="49">
        <f>data_566!M169</f>
        <v>1078452</v>
      </c>
      <c r="H168" s="38">
        <f t="shared" si="4"/>
        <v>3679899</v>
      </c>
      <c r="I168" s="38">
        <f>work!F196</f>
        <v>3679899</v>
      </c>
      <c r="J168" s="158" t="b">
        <f t="shared" si="5"/>
        <v>1</v>
      </c>
    </row>
    <row r="169" spans="1:10" ht="15">
      <c r="A169" s="51">
        <v>166</v>
      </c>
      <c r="B169" s="58" t="s">
        <v>1366</v>
      </c>
      <c r="C169" s="58" t="s">
        <v>1268</v>
      </c>
      <c r="D169" s="16" t="s">
        <v>1367</v>
      </c>
      <c r="E169" s="49">
        <f>data_566!H170</f>
        <v>0</v>
      </c>
      <c r="F169" s="49">
        <f>data_566!M170</f>
        <v>0</v>
      </c>
      <c r="H169" s="38">
        <f t="shared" si="4"/>
        <v>0</v>
      </c>
      <c r="I169" s="38">
        <f>work!F197</f>
        <v>0</v>
      </c>
      <c r="J169" s="158" t="b">
        <f t="shared" si="5"/>
        <v>1</v>
      </c>
    </row>
    <row r="170" spans="1:10" ht="15">
      <c r="A170" s="51">
        <v>167</v>
      </c>
      <c r="B170" s="58" t="s">
        <v>1369</v>
      </c>
      <c r="C170" s="58" t="s">
        <v>1268</v>
      </c>
      <c r="D170" s="16" t="s">
        <v>1370</v>
      </c>
      <c r="E170" s="49">
        <f>data_566!H171</f>
        <v>19821203</v>
      </c>
      <c r="F170" s="49">
        <f>data_566!M171</f>
        <v>15785186</v>
      </c>
      <c r="H170" s="38">
        <f t="shared" si="4"/>
        <v>35606389</v>
      </c>
      <c r="I170" s="38">
        <f>work!F198</f>
        <v>35606389</v>
      </c>
      <c r="J170" s="158" t="b">
        <f t="shared" si="5"/>
        <v>1</v>
      </c>
    </row>
    <row r="171" spans="1:10" ht="15">
      <c r="A171" s="51">
        <v>168</v>
      </c>
      <c r="B171" s="58" t="s">
        <v>1372</v>
      </c>
      <c r="C171" s="58" t="s">
        <v>1268</v>
      </c>
      <c r="D171" s="16" t="s">
        <v>1373</v>
      </c>
      <c r="E171" s="49">
        <f>data_566!H172</f>
        <v>4743694</v>
      </c>
      <c r="F171" s="49">
        <f>data_566!M172</f>
        <v>758057</v>
      </c>
      <c r="H171" s="38">
        <f t="shared" si="4"/>
        <v>5501751</v>
      </c>
      <c r="I171" s="38">
        <f>work!F199</f>
        <v>5501751</v>
      </c>
      <c r="J171" s="158" t="b">
        <f t="shared" si="5"/>
        <v>1</v>
      </c>
    </row>
    <row r="172" spans="1:10" ht="15">
      <c r="A172" s="51">
        <v>169</v>
      </c>
      <c r="B172" s="58" t="s">
        <v>1375</v>
      </c>
      <c r="C172" s="58" t="s">
        <v>1268</v>
      </c>
      <c r="D172" s="16" t="s">
        <v>1376</v>
      </c>
      <c r="E172" s="49">
        <f>data_566!H173</f>
        <v>27874696</v>
      </c>
      <c r="F172" s="49">
        <f>data_566!M173</f>
        <v>20359569</v>
      </c>
      <c r="H172" s="38">
        <f t="shared" si="4"/>
        <v>48234265</v>
      </c>
      <c r="I172" s="38">
        <f>work!F200</f>
        <v>48234265</v>
      </c>
      <c r="J172" s="158" t="b">
        <f t="shared" si="5"/>
        <v>1</v>
      </c>
    </row>
    <row r="173" spans="1:10" ht="15">
      <c r="A173" s="51">
        <v>170</v>
      </c>
      <c r="B173" s="58" t="s">
        <v>1378</v>
      </c>
      <c r="C173" s="58" t="s">
        <v>1268</v>
      </c>
      <c r="D173" s="16" t="s">
        <v>1379</v>
      </c>
      <c r="E173" s="49">
        <f>data_566!H174</f>
        <v>117448</v>
      </c>
      <c r="F173" s="49">
        <f>data_566!M174</f>
        <v>446054</v>
      </c>
      <c r="H173" s="38">
        <f t="shared" si="4"/>
        <v>563502</v>
      </c>
      <c r="I173" s="38">
        <f>work!F201</f>
        <v>563502</v>
      </c>
      <c r="J173" s="158" t="b">
        <f t="shared" si="5"/>
        <v>1</v>
      </c>
    </row>
    <row r="174" spans="1:10" ht="15">
      <c r="A174" s="51">
        <v>171</v>
      </c>
      <c r="B174" s="58" t="s">
        <v>1382</v>
      </c>
      <c r="C174" s="58" t="s">
        <v>1380</v>
      </c>
      <c r="D174" s="16" t="s">
        <v>1383</v>
      </c>
      <c r="E174" s="49">
        <f>data_566!H175</f>
        <v>106748524</v>
      </c>
      <c r="F174" s="49">
        <f>data_566!M175</f>
        <v>6714690</v>
      </c>
      <c r="H174" s="38">
        <f t="shared" si="4"/>
        <v>113463214</v>
      </c>
      <c r="I174" s="38">
        <f>work!F202</f>
        <v>113463214</v>
      </c>
      <c r="J174" s="158" t="b">
        <f t="shared" si="5"/>
        <v>1</v>
      </c>
    </row>
    <row r="175" spans="1:10" ht="15">
      <c r="A175" s="51">
        <v>172</v>
      </c>
      <c r="B175" s="58" t="s">
        <v>1385</v>
      </c>
      <c r="C175" s="58" t="s">
        <v>1380</v>
      </c>
      <c r="D175" s="16" t="s">
        <v>1386</v>
      </c>
      <c r="E175" s="49">
        <f>data_566!H176</f>
        <v>16230598</v>
      </c>
      <c r="F175" s="49">
        <f>data_566!M176</f>
        <v>7920132</v>
      </c>
      <c r="H175" s="38">
        <f t="shared" si="4"/>
        <v>24150730</v>
      </c>
      <c r="I175" s="38">
        <f>work!F203</f>
        <v>24150730</v>
      </c>
      <c r="J175" s="158" t="b">
        <f t="shared" si="5"/>
        <v>1</v>
      </c>
    </row>
    <row r="176" spans="1:10" ht="15">
      <c r="A176" s="51">
        <v>173</v>
      </c>
      <c r="B176" s="58" t="s">
        <v>1388</v>
      </c>
      <c r="C176" s="58" t="s">
        <v>1380</v>
      </c>
      <c r="D176" s="16" t="s">
        <v>1389</v>
      </c>
      <c r="E176" s="49">
        <f>data_566!H177</f>
        <v>3971119</v>
      </c>
      <c r="F176" s="49">
        <f>data_566!M177</f>
        <v>45700</v>
      </c>
      <c r="H176" s="38">
        <f t="shared" si="4"/>
        <v>4016819</v>
      </c>
      <c r="I176" s="38">
        <f>work!F204</f>
        <v>4016819</v>
      </c>
      <c r="J176" s="158" t="b">
        <f t="shared" si="5"/>
        <v>1</v>
      </c>
    </row>
    <row r="177" spans="1:10" ht="15">
      <c r="A177" s="51">
        <v>174</v>
      </c>
      <c r="B177" s="58" t="s">
        <v>1391</v>
      </c>
      <c r="C177" s="58" t="s">
        <v>1380</v>
      </c>
      <c r="D177" s="16" t="s">
        <v>1392</v>
      </c>
      <c r="E177" s="49">
        <f>data_566!H178</f>
        <v>5760755</v>
      </c>
      <c r="F177" s="49">
        <f>data_566!M178</f>
        <v>968995</v>
      </c>
      <c r="H177" s="38">
        <f t="shared" si="4"/>
        <v>6729750</v>
      </c>
      <c r="I177" s="38">
        <f>work!F205</f>
        <v>6729750</v>
      </c>
      <c r="J177" s="158" t="b">
        <f t="shared" si="5"/>
        <v>1</v>
      </c>
    </row>
    <row r="178" spans="1:10" ht="15">
      <c r="A178" s="51">
        <v>175</v>
      </c>
      <c r="B178" s="58" t="s">
        <v>1394</v>
      </c>
      <c r="C178" s="58" t="s">
        <v>1380</v>
      </c>
      <c r="D178" s="16" t="s">
        <v>1395</v>
      </c>
      <c r="E178" s="49">
        <f>data_566!H179</f>
        <v>20600330</v>
      </c>
      <c r="F178" s="49">
        <f>data_566!M179</f>
        <v>11761919</v>
      </c>
      <c r="H178" s="38">
        <f t="shared" si="4"/>
        <v>32362249</v>
      </c>
      <c r="I178" s="38">
        <f>work!F206</f>
        <v>32362249</v>
      </c>
      <c r="J178" s="158" t="b">
        <f t="shared" si="5"/>
        <v>1</v>
      </c>
    </row>
    <row r="179" spans="1:10" ht="15">
      <c r="A179" s="51">
        <v>176</v>
      </c>
      <c r="B179" s="58" t="s">
        <v>1397</v>
      </c>
      <c r="C179" s="58" t="s">
        <v>1380</v>
      </c>
      <c r="D179" s="16" t="s">
        <v>1398</v>
      </c>
      <c r="E179" s="49">
        <f>data_566!H180</f>
        <v>24586801</v>
      </c>
      <c r="F179" s="49">
        <f>data_566!M180</f>
        <v>15495227</v>
      </c>
      <c r="H179" s="38">
        <f t="shared" si="4"/>
        <v>40082028</v>
      </c>
      <c r="I179" s="38">
        <f>work!F207</f>
        <v>40082028</v>
      </c>
      <c r="J179" s="158" t="b">
        <f t="shared" si="5"/>
        <v>1</v>
      </c>
    </row>
    <row r="180" spans="1:10" ht="15">
      <c r="A180" s="51">
        <v>177</v>
      </c>
      <c r="B180" s="58" t="s">
        <v>1400</v>
      </c>
      <c r="C180" s="58" t="s">
        <v>1380</v>
      </c>
      <c r="D180" s="16" t="s">
        <v>1401</v>
      </c>
      <c r="E180" s="49">
        <f>data_566!H181</f>
        <v>22030912</v>
      </c>
      <c r="F180" s="49">
        <f>data_566!M181</f>
        <v>1845698</v>
      </c>
      <c r="H180" s="38">
        <f t="shared" si="4"/>
        <v>23876610</v>
      </c>
      <c r="I180" s="38">
        <f>work!F208</f>
        <v>23876610</v>
      </c>
      <c r="J180" s="158" t="b">
        <f t="shared" si="5"/>
        <v>1</v>
      </c>
    </row>
    <row r="181" spans="1:10" ht="15">
      <c r="A181" s="51">
        <v>178</v>
      </c>
      <c r="B181" s="58" t="s">
        <v>1403</v>
      </c>
      <c r="C181" s="58" t="s">
        <v>1380</v>
      </c>
      <c r="D181" s="16" t="s">
        <v>1404</v>
      </c>
      <c r="E181" s="49">
        <f>data_566!H182</f>
        <v>108091950</v>
      </c>
      <c r="F181" s="49">
        <f>data_566!M182</f>
        <v>5658766</v>
      </c>
      <c r="H181" s="38">
        <f t="shared" si="4"/>
        <v>113750716</v>
      </c>
      <c r="I181" s="38">
        <f>work!F209</f>
        <v>113750716</v>
      </c>
      <c r="J181" s="158" t="b">
        <f t="shared" si="5"/>
        <v>1</v>
      </c>
    </row>
    <row r="182" spans="1:10" ht="15">
      <c r="A182" s="51">
        <v>179</v>
      </c>
      <c r="B182" s="58" t="s">
        <v>1406</v>
      </c>
      <c r="C182" s="58" t="s">
        <v>1380</v>
      </c>
      <c r="D182" s="16" t="s">
        <v>1407</v>
      </c>
      <c r="E182" s="49">
        <f>data_566!H183</f>
        <v>34173856</v>
      </c>
      <c r="F182" s="49">
        <f>data_566!M183</f>
        <v>2437671</v>
      </c>
      <c r="H182" s="38">
        <f t="shared" si="4"/>
        <v>36611527</v>
      </c>
      <c r="I182" s="38">
        <f>work!F210</f>
        <v>36611527</v>
      </c>
      <c r="J182" s="158" t="b">
        <f t="shared" si="5"/>
        <v>1</v>
      </c>
    </row>
    <row r="183" spans="1:10" ht="15">
      <c r="A183" s="51">
        <v>180</v>
      </c>
      <c r="B183" s="58" t="s">
        <v>1409</v>
      </c>
      <c r="C183" s="58" t="s">
        <v>1380</v>
      </c>
      <c r="D183" s="16" t="s">
        <v>1410</v>
      </c>
      <c r="E183" s="49">
        <f>data_566!H184</f>
        <v>41079237</v>
      </c>
      <c r="F183" s="49">
        <f>data_566!M184</f>
        <v>6438604</v>
      </c>
      <c r="H183" s="38">
        <f t="shared" si="4"/>
        <v>47517841</v>
      </c>
      <c r="I183" s="38">
        <f>work!F211</f>
        <v>47517841</v>
      </c>
      <c r="J183" s="158" t="b">
        <f t="shared" si="5"/>
        <v>1</v>
      </c>
    </row>
    <row r="184" spans="1:10" ht="15">
      <c r="A184" s="51">
        <v>181</v>
      </c>
      <c r="B184" s="58" t="s">
        <v>1412</v>
      </c>
      <c r="C184" s="58" t="s">
        <v>1380</v>
      </c>
      <c r="D184" s="16" t="s">
        <v>1413</v>
      </c>
      <c r="E184" s="49">
        <f>data_566!H185</f>
        <v>9442607</v>
      </c>
      <c r="F184" s="49">
        <f>data_566!M185</f>
        <v>10339041</v>
      </c>
      <c r="H184" s="38">
        <f t="shared" si="4"/>
        <v>19781648</v>
      </c>
      <c r="I184" s="38">
        <f>work!F212</f>
        <v>19781648</v>
      </c>
      <c r="J184" s="158" t="b">
        <f t="shared" si="5"/>
        <v>1</v>
      </c>
    </row>
    <row r="185" spans="1:10" ht="15">
      <c r="A185" s="51">
        <v>182</v>
      </c>
      <c r="B185" s="58" t="s">
        <v>1415</v>
      </c>
      <c r="C185" s="58" t="s">
        <v>1380</v>
      </c>
      <c r="D185" s="16" t="s">
        <v>1416</v>
      </c>
      <c r="E185" s="49">
        <f>data_566!H186</f>
        <v>11279462</v>
      </c>
      <c r="F185" s="49">
        <f>data_566!M186</f>
        <v>346800</v>
      </c>
      <c r="H185" s="38">
        <f t="shared" si="4"/>
        <v>11626262</v>
      </c>
      <c r="I185" s="38">
        <f>work!F213</f>
        <v>11626262</v>
      </c>
      <c r="J185" s="158" t="b">
        <f t="shared" si="5"/>
        <v>1</v>
      </c>
    </row>
    <row r="186" spans="1:10" ht="15">
      <c r="A186" s="51">
        <v>183</v>
      </c>
      <c r="B186" s="58" t="s">
        <v>1418</v>
      </c>
      <c r="C186" s="58" t="s">
        <v>1380</v>
      </c>
      <c r="D186" s="16" t="s">
        <v>1419</v>
      </c>
      <c r="E186" s="49">
        <f>data_566!H187</f>
        <v>2567056</v>
      </c>
      <c r="F186" s="49">
        <f>data_566!M187</f>
        <v>475902</v>
      </c>
      <c r="H186" s="38">
        <f t="shared" si="4"/>
        <v>3042958</v>
      </c>
      <c r="I186" s="38">
        <f>work!F214</f>
        <v>3042958</v>
      </c>
      <c r="J186" s="158" t="b">
        <f t="shared" si="5"/>
        <v>1</v>
      </c>
    </row>
    <row r="187" spans="1:10" ht="15">
      <c r="A187" s="51">
        <v>184</v>
      </c>
      <c r="B187" s="58" t="s">
        <v>1421</v>
      </c>
      <c r="C187" s="58" t="s">
        <v>1380</v>
      </c>
      <c r="D187" s="16" t="s">
        <v>1422</v>
      </c>
      <c r="E187" s="49">
        <f>data_566!H188</f>
        <v>10174576</v>
      </c>
      <c r="F187" s="49">
        <f>data_566!M188</f>
        <v>5108385</v>
      </c>
      <c r="H187" s="38">
        <f t="shared" si="4"/>
        <v>15282961</v>
      </c>
      <c r="I187" s="38">
        <f>work!F215</f>
        <v>15282961</v>
      </c>
      <c r="J187" s="158" t="b">
        <f t="shared" si="5"/>
        <v>1</v>
      </c>
    </row>
    <row r="188" spans="1:10" ht="15">
      <c r="A188" s="51">
        <v>185</v>
      </c>
      <c r="B188" s="58" t="s">
        <v>1424</v>
      </c>
      <c r="C188" s="58" t="s">
        <v>1380</v>
      </c>
      <c r="D188" s="16" t="s">
        <v>1425</v>
      </c>
      <c r="E188" s="49">
        <f>data_566!H189</f>
        <v>17462556</v>
      </c>
      <c r="F188" s="49">
        <f>data_566!M189</f>
        <v>2877770</v>
      </c>
      <c r="H188" s="38">
        <f t="shared" si="4"/>
        <v>20340326</v>
      </c>
      <c r="I188" s="38">
        <f>work!F216</f>
        <v>20340326</v>
      </c>
      <c r="J188" s="158" t="b">
        <f t="shared" si="5"/>
        <v>1</v>
      </c>
    </row>
    <row r="189" spans="1:10" ht="15">
      <c r="A189" s="51">
        <v>186</v>
      </c>
      <c r="B189" s="58" t="s">
        <v>1427</v>
      </c>
      <c r="C189" s="58" t="s">
        <v>1380</v>
      </c>
      <c r="D189" s="16" t="s">
        <v>1428</v>
      </c>
      <c r="E189" s="49">
        <f>data_566!H190</f>
        <v>583740</v>
      </c>
      <c r="F189" s="49">
        <f>data_566!M190</f>
        <v>531194</v>
      </c>
      <c r="H189" s="38">
        <f t="shared" si="4"/>
        <v>1114934</v>
      </c>
      <c r="I189" s="38">
        <f>work!F217</f>
        <v>1114934</v>
      </c>
      <c r="J189" s="158" t="b">
        <f t="shared" si="5"/>
        <v>1</v>
      </c>
    </row>
    <row r="190" spans="1:10" ht="15">
      <c r="A190" s="51">
        <v>187</v>
      </c>
      <c r="B190" s="58" t="s">
        <v>1431</v>
      </c>
      <c r="C190" s="58" t="s">
        <v>1429</v>
      </c>
      <c r="D190" s="16" t="s">
        <v>1432</v>
      </c>
      <c r="E190" s="49">
        <f>data_566!H191</f>
        <v>5092647</v>
      </c>
      <c r="F190" s="49">
        <f>data_566!M191</f>
        <v>7868346</v>
      </c>
      <c r="H190" s="38">
        <f t="shared" si="4"/>
        <v>12960993</v>
      </c>
      <c r="I190" s="38">
        <f>work!F218</f>
        <v>12960993</v>
      </c>
      <c r="J190" s="158" t="b">
        <f t="shared" si="5"/>
        <v>1</v>
      </c>
    </row>
    <row r="191" spans="1:10" ht="15">
      <c r="A191" s="51">
        <v>188</v>
      </c>
      <c r="B191" s="58" t="s">
        <v>1434</v>
      </c>
      <c r="C191" s="58" t="s">
        <v>1429</v>
      </c>
      <c r="D191" s="16" t="s">
        <v>1435</v>
      </c>
      <c r="E191" s="49">
        <f>data_566!H192</f>
        <v>1136352</v>
      </c>
      <c r="F191" s="49">
        <f>data_566!M192</f>
        <v>601416</v>
      </c>
      <c r="H191" s="38">
        <f t="shared" si="4"/>
        <v>1737768</v>
      </c>
      <c r="I191" s="38">
        <f>work!F219</f>
        <v>1737768</v>
      </c>
      <c r="J191" s="158" t="b">
        <f t="shared" si="5"/>
        <v>1</v>
      </c>
    </row>
    <row r="192" spans="1:10" ht="15">
      <c r="A192" s="51">
        <v>189</v>
      </c>
      <c r="B192" s="58" t="s">
        <v>1437</v>
      </c>
      <c r="C192" s="58" t="s">
        <v>1429</v>
      </c>
      <c r="D192" s="16" t="s">
        <v>1438</v>
      </c>
      <c r="E192" s="49">
        <f>data_566!H193</f>
        <v>1921275</v>
      </c>
      <c r="F192" s="49">
        <f>data_566!M193</f>
        <v>868599</v>
      </c>
      <c r="H192" s="38">
        <f t="shared" si="4"/>
        <v>2789874</v>
      </c>
      <c r="I192" s="38">
        <f>work!F220</f>
        <v>2789874</v>
      </c>
      <c r="J192" s="158" t="b">
        <f t="shared" si="5"/>
        <v>1</v>
      </c>
    </row>
    <row r="193" spans="1:10" ht="15">
      <c r="A193" s="51">
        <v>190</v>
      </c>
      <c r="B193" s="58" t="s">
        <v>1440</v>
      </c>
      <c r="C193" s="58" t="s">
        <v>1429</v>
      </c>
      <c r="D193" s="16" t="s">
        <v>1441</v>
      </c>
      <c r="E193" s="49">
        <f>data_566!H194</f>
        <v>395244</v>
      </c>
      <c r="F193" s="49">
        <f>data_566!M194</f>
        <v>199537</v>
      </c>
      <c r="H193" s="38">
        <f t="shared" si="4"/>
        <v>594781</v>
      </c>
      <c r="I193" s="38">
        <f>work!F221</f>
        <v>594781</v>
      </c>
      <c r="J193" s="158" t="b">
        <f t="shared" si="5"/>
        <v>1</v>
      </c>
    </row>
    <row r="194" spans="1:10" ht="15">
      <c r="A194" s="51">
        <v>191</v>
      </c>
      <c r="B194" s="58" t="s">
        <v>1443</v>
      </c>
      <c r="C194" s="58" t="s">
        <v>1429</v>
      </c>
      <c r="D194" s="16" t="s">
        <v>1444</v>
      </c>
      <c r="E194" s="49">
        <f>data_566!H195</f>
        <v>1153572</v>
      </c>
      <c r="F194" s="49">
        <f>data_566!M195</f>
        <v>1157371</v>
      </c>
      <c r="H194" s="38">
        <f t="shared" si="4"/>
        <v>2310943</v>
      </c>
      <c r="I194" s="38">
        <f>work!F222</f>
        <v>2310943</v>
      </c>
      <c r="J194" s="158" t="b">
        <f t="shared" si="5"/>
        <v>1</v>
      </c>
    </row>
    <row r="195" spans="1:10" ht="15">
      <c r="A195" s="51">
        <v>192</v>
      </c>
      <c r="B195" s="58" t="s">
        <v>1446</v>
      </c>
      <c r="C195" s="58" t="s">
        <v>1429</v>
      </c>
      <c r="D195" s="16" t="s">
        <v>1447</v>
      </c>
      <c r="E195" s="49">
        <f>data_566!H196</f>
        <v>338519</v>
      </c>
      <c r="F195" s="49">
        <f>data_566!M196</f>
        <v>235621</v>
      </c>
      <c r="H195" s="38">
        <f t="shared" si="4"/>
        <v>574140</v>
      </c>
      <c r="I195" s="38">
        <f>work!F223</f>
        <v>574140</v>
      </c>
      <c r="J195" s="158" t="b">
        <f t="shared" si="5"/>
        <v>1</v>
      </c>
    </row>
    <row r="196" spans="1:10" ht="15">
      <c r="A196" s="51">
        <v>193</v>
      </c>
      <c r="B196" s="58" t="s">
        <v>1449</v>
      </c>
      <c r="C196" s="58" t="s">
        <v>1429</v>
      </c>
      <c r="D196" s="16" t="s">
        <v>1450</v>
      </c>
      <c r="E196" s="49">
        <f>data_566!H197</f>
        <v>1538354</v>
      </c>
      <c r="F196" s="49">
        <f>data_566!M197</f>
        <v>1334643</v>
      </c>
      <c r="H196" s="38">
        <f t="shared" si="4"/>
        <v>2872997</v>
      </c>
      <c r="I196" s="38">
        <f>work!F224</f>
        <v>2872997</v>
      </c>
      <c r="J196" s="158" t="b">
        <f t="shared" si="5"/>
        <v>1</v>
      </c>
    </row>
    <row r="197" spans="1:10" ht="15">
      <c r="A197" s="51">
        <v>194</v>
      </c>
      <c r="B197" s="58" t="s">
        <v>1452</v>
      </c>
      <c r="C197" s="58" t="s">
        <v>1429</v>
      </c>
      <c r="D197" s="16" t="s">
        <v>1453</v>
      </c>
      <c r="E197" s="49">
        <f>data_566!H198</f>
        <v>1251603</v>
      </c>
      <c r="F197" s="49">
        <f>data_566!M198</f>
        <v>586419</v>
      </c>
      <c r="H197" s="38">
        <f aca="true" t="shared" si="6" ref="H197:H260">E197+F197</f>
        <v>1838022</v>
      </c>
      <c r="I197" s="38">
        <f>work!F225</f>
        <v>1838022</v>
      </c>
      <c r="J197" s="158" t="b">
        <f aca="true" t="shared" si="7" ref="J197:J260">H197=I197</f>
        <v>1</v>
      </c>
    </row>
    <row r="198" spans="1:10" ht="15">
      <c r="A198" s="51">
        <v>195</v>
      </c>
      <c r="B198" s="58" t="s">
        <v>1455</v>
      </c>
      <c r="C198" s="58" t="s">
        <v>1429</v>
      </c>
      <c r="D198" s="16" t="s">
        <v>1456</v>
      </c>
      <c r="E198" s="49">
        <f>data_566!H199</f>
        <v>1255445</v>
      </c>
      <c r="F198" s="49">
        <f>data_566!M199</f>
        <v>410211</v>
      </c>
      <c r="H198" s="38">
        <f t="shared" si="6"/>
        <v>1665656</v>
      </c>
      <c r="I198" s="38">
        <f>work!F226</f>
        <v>1665656</v>
      </c>
      <c r="J198" s="158" t="b">
        <f t="shared" si="7"/>
        <v>1</v>
      </c>
    </row>
    <row r="199" spans="1:10" ht="15">
      <c r="A199" s="51">
        <v>196</v>
      </c>
      <c r="B199" s="58" t="s">
        <v>1458</v>
      </c>
      <c r="C199" s="58" t="s">
        <v>1429</v>
      </c>
      <c r="D199" s="16" t="s">
        <v>1459</v>
      </c>
      <c r="E199" s="49">
        <f>data_566!H200</f>
        <v>13189195</v>
      </c>
      <c r="F199" s="49">
        <f>data_566!M200</f>
        <v>38004809</v>
      </c>
      <c r="H199" s="38">
        <f t="shared" si="6"/>
        <v>51194004</v>
      </c>
      <c r="I199" s="38">
        <f>work!F227</f>
        <v>51194004</v>
      </c>
      <c r="J199" s="158" t="b">
        <f t="shared" si="7"/>
        <v>1</v>
      </c>
    </row>
    <row r="200" spans="1:10" ht="15">
      <c r="A200" s="51">
        <v>197</v>
      </c>
      <c r="B200" s="58" t="s">
        <v>1461</v>
      </c>
      <c r="C200" s="58" t="s">
        <v>1429</v>
      </c>
      <c r="D200" s="16" t="s">
        <v>1462</v>
      </c>
      <c r="E200" s="49">
        <f>data_566!H201</f>
        <v>64298</v>
      </c>
      <c r="F200" s="49">
        <f>data_566!M201</f>
        <v>69654</v>
      </c>
      <c r="H200" s="38">
        <f t="shared" si="6"/>
        <v>133952</v>
      </c>
      <c r="I200" s="38">
        <f>work!F228</f>
        <v>133952</v>
      </c>
      <c r="J200" s="158" t="b">
        <f t="shared" si="7"/>
        <v>1</v>
      </c>
    </row>
    <row r="201" spans="1:10" ht="15">
      <c r="A201" s="51">
        <v>198</v>
      </c>
      <c r="B201" s="58" t="s">
        <v>1464</v>
      </c>
      <c r="C201" s="58" t="s">
        <v>1429</v>
      </c>
      <c r="D201" s="16" t="s">
        <v>1465</v>
      </c>
      <c r="E201" s="49">
        <f>data_566!H202</f>
        <v>453897</v>
      </c>
      <c r="F201" s="49">
        <f>data_566!M202</f>
        <v>644139</v>
      </c>
      <c r="H201" s="38">
        <f t="shared" si="6"/>
        <v>1098036</v>
      </c>
      <c r="I201" s="38">
        <f>work!F229</f>
        <v>1098036</v>
      </c>
      <c r="J201" s="158" t="b">
        <f t="shared" si="7"/>
        <v>1</v>
      </c>
    </row>
    <row r="202" spans="1:10" ht="15">
      <c r="A202" s="51">
        <v>199</v>
      </c>
      <c r="B202" s="58" t="s">
        <v>1467</v>
      </c>
      <c r="C202" s="58" t="s">
        <v>1429</v>
      </c>
      <c r="D202" s="16" t="s">
        <v>1468</v>
      </c>
      <c r="E202" s="49">
        <f>data_566!H203</f>
        <v>3423556</v>
      </c>
      <c r="F202" s="49">
        <f>data_566!M203</f>
        <v>3348787</v>
      </c>
      <c r="H202" s="38">
        <f t="shared" si="6"/>
        <v>6772343</v>
      </c>
      <c r="I202" s="38">
        <f>work!F230</f>
        <v>6772343</v>
      </c>
      <c r="J202" s="158" t="b">
        <f t="shared" si="7"/>
        <v>1</v>
      </c>
    </row>
    <row r="203" spans="1:10" ht="15">
      <c r="A203" s="51">
        <v>200</v>
      </c>
      <c r="B203" s="58" t="s">
        <v>1470</v>
      </c>
      <c r="C203" s="58" t="s">
        <v>1429</v>
      </c>
      <c r="D203" s="16" t="s">
        <v>1471</v>
      </c>
      <c r="E203" s="49">
        <f>data_566!H204</f>
        <v>20604045</v>
      </c>
      <c r="F203" s="49">
        <f>data_566!M204</f>
        <v>67114885</v>
      </c>
      <c r="H203" s="38">
        <f t="shared" si="6"/>
        <v>87718930</v>
      </c>
      <c r="I203" s="38">
        <f>work!F231</f>
        <v>87718930</v>
      </c>
      <c r="J203" s="158" t="b">
        <f t="shared" si="7"/>
        <v>1</v>
      </c>
    </row>
    <row r="204" spans="1:10" ht="15">
      <c r="A204" s="51">
        <v>201</v>
      </c>
      <c r="B204" s="58" t="s">
        <v>1474</v>
      </c>
      <c r="C204" s="58" t="s">
        <v>1472</v>
      </c>
      <c r="D204" s="16" t="s">
        <v>1475</v>
      </c>
      <c r="E204" s="49">
        <f>data_566!H205</f>
        <v>25088304</v>
      </c>
      <c r="F204" s="49">
        <f>data_566!M205</f>
        <v>9243251</v>
      </c>
      <c r="H204" s="38">
        <f t="shared" si="6"/>
        <v>34331555</v>
      </c>
      <c r="I204" s="38">
        <f>work!F232</f>
        <v>34331555</v>
      </c>
      <c r="J204" s="158" t="b">
        <f t="shared" si="7"/>
        <v>1</v>
      </c>
    </row>
    <row r="205" spans="1:10" ht="15">
      <c r="A205" s="51">
        <v>202</v>
      </c>
      <c r="B205" s="58" t="s">
        <v>1477</v>
      </c>
      <c r="C205" s="58" t="s">
        <v>1472</v>
      </c>
      <c r="D205" s="16" t="s">
        <v>1478</v>
      </c>
      <c r="E205" s="49">
        <f>data_566!H206</f>
        <v>77649536</v>
      </c>
      <c r="F205" s="49">
        <f>data_566!M206</f>
        <v>12130589</v>
      </c>
      <c r="H205" s="38">
        <f t="shared" si="6"/>
        <v>89780125</v>
      </c>
      <c r="I205" s="38">
        <f>work!F233</f>
        <v>89780125</v>
      </c>
      <c r="J205" s="158" t="b">
        <f t="shared" si="7"/>
        <v>1</v>
      </c>
    </row>
    <row r="206" spans="1:10" ht="15">
      <c r="A206" s="51">
        <v>203</v>
      </c>
      <c r="B206" s="58" t="s">
        <v>1480</v>
      </c>
      <c r="C206" s="58" t="s">
        <v>1472</v>
      </c>
      <c r="D206" s="16" t="s">
        <v>1481</v>
      </c>
      <c r="E206" s="49">
        <f>data_566!H207</f>
        <v>24618728</v>
      </c>
      <c r="F206" s="49">
        <f>data_566!M207</f>
        <v>832501</v>
      </c>
      <c r="H206" s="38">
        <f t="shared" si="6"/>
        <v>25451229</v>
      </c>
      <c r="I206" s="38">
        <f>work!F234</f>
        <v>25451229</v>
      </c>
      <c r="J206" s="158" t="b">
        <f t="shared" si="7"/>
        <v>1</v>
      </c>
    </row>
    <row r="207" spans="1:10" ht="15">
      <c r="A207" s="51">
        <v>204</v>
      </c>
      <c r="B207" s="58" t="s">
        <v>1483</v>
      </c>
      <c r="C207" s="58" t="s">
        <v>1472</v>
      </c>
      <c r="D207" s="16" t="s">
        <v>1484</v>
      </c>
      <c r="E207" s="49">
        <f>data_566!H208</f>
        <v>22485256</v>
      </c>
      <c r="F207" s="49">
        <f>data_566!M208</f>
        <v>13515977</v>
      </c>
      <c r="H207" s="38">
        <f t="shared" si="6"/>
        <v>36001233</v>
      </c>
      <c r="I207" s="38">
        <f>work!F235</f>
        <v>36001233</v>
      </c>
      <c r="J207" s="158" t="b">
        <f t="shared" si="7"/>
        <v>1</v>
      </c>
    </row>
    <row r="208" spans="1:10" ht="15">
      <c r="A208" s="51">
        <v>205</v>
      </c>
      <c r="B208" s="58" t="s">
        <v>1486</v>
      </c>
      <c r="C208" s="58" t="s">
        <v>1472</v>
      </c>
      <c r="D208" s="16" t="s">
        <v>1487</v>
      </c>
      <c r="E208" s="49">
        <f>data_566!H209</f>
        <v>69038344</v>
      </c>
      <c r="F208" s="49">
        <f>data_566!M209</f>
        <v>8490611</v>
      </c>
      <c r="H208" s="38">
        <f t="shared" si="6"/>
        <v>77528955</v>
      </c>
      <c r="I208" s="38">
        <f>work!F236</f>
        <v>77528955</v>
      </c>
      <c r="J208" s="158" t="b">
        <f t="shared" si="7"/>
        <v>1</v>
      </c>
    </row>
    <row r="209" spans="1:10" ht="15">
      <c r="A209" s="51">
        <v>206</v>
      </c>
      <c r="B209" s="58" t="s">
        <v>1489</v>
      </c>
      <c r="C209" s="58" t="s">
        <v>1472</v>
      </c>
      <c r="D209" s="16" t="s">
        <v>1490</v>
      </c>
      <c r="E209" s="49">
        <f>data_566!H210</f>
        <v>5638348</v>
      </c>
      <c r="F209" s="49">
        <f>data_566!M210</f>
        <v>0</v>
      </c>
      <c r="H209" s="38">
        <f t="shared" si="6"/>
        <v>5638348</v>
      </c>
      <c r="I209" s="38">
        <f>work!F237</f>
        <v>5638348</v>
      </c>
      <c r="J209" s="158" t="b">
        <f t="shared" si="7"/>
        <v>1</v>
      </c>
    </row>
    <row r="210" spans="1:10" ht="15">
      <c r="A210" s="51">
        <v>207</v>
      </c>
      <c r="B210" s="58" t="s">
        <v>1492</v>
      </c>
      <c r="C210" s="58" t="s">
        <v>1472</v>
      </c>
      <c r="D210" s="16" t="s">
        <v>1444</v>
      </c>
      <c r="E210" s="49">
        <f>data_566!H211</f>
        <v>7047897</v>
      </c>
      <c r="F210" s="49">
        <f>data_566!M211</f>
        <v>19403892</v>
      </c>
      <c r="H210" s="38">
        <f t="shared" si="6"/>
        <v>26451789</v>
      </c>
      <c r="I210" s="38">
        <f>work!F238</f>
        <v>26451789</v>
      </c>
      <c r="J210" s="158" t="b">
        <f t="shared" si="7"/>
        <v>1</v>
      </c>
    </row>
    <row r="211" spans="1:10" ht="15">
      <c r="A211" s="51">
        <v>208</v>
      </c>
      <c r="B211" s="58" t="s">
        <v>1494</v>
      </c>
      <c r="C211" s="58" t="s">
        <v>1472</v>
      </c>
      <c r="D211" s="16" t="s">
        <v>1495</v>
      </c>
      <c r="E211" s="49">
        <f>data_566!H212</f>
        <v>9010570</v>
      </c>
      <c r="F211" s="49">
        <f>data_566!M212</f>
        <v>1420926</v>
      </c>
      <c r="H211" s="38">
        <f t="shared" si="6"/>
        <v>10431496</v>
      </c>
      <c r="I211" s="38">
        <f>work!F239</f>
        <v>10431496</v>
      </c>
      <c r="J211" s="158" t="b">
        <f t="shared" si="7"/>
        <v>1</v>
      </c>
    </row>
    <row r="212" spans="1:10" ht="15">
      <c r="A212" s="51">
        <v>209</v>
      </c>
      <c r="B212" s="58" t="s">
        <v>1497</v>
      </c>
      <c r="C212" s="58" t="s">
        <v>1472</v>
      </c>
      <c r="D212" s="16" t="s">
        <v>1498</v>
      </c>
      <c r="E212" s="49">
        <f>data_566!H213</f>
        <v>32352412</v>
      </c>
      <c r="F212" s="49">
        <f>data_566!M213</f>
        <v>654729</v>
      </c>
      <c r="H212" s="38">
        <f t="shared" si="6"/>
        <v>33007141</v>
      </c>
      <c r="I212" s="38">
        <f>work!F240</f>
        <v>33007141</v>
      </c>
      <c r="J212" s="158" t="b">
        <f t="shared" si="7"/>
        <v>1</v>
      </c>
    </row>
    <row r="213" spans="1:10" ht="15">
      <c r="A213" s="51">
        <v>210</v>
      </c>
      <c r="B213" s="58" t="s">
        <v>1500</v>
      </c>
      <c r="C213" s="58" t="s">
        <v>1472</v>
      </c>
      <c r="D213" s="16" t="s">
        <v>1501</v>
      </c>
      <c r="E213" s="49">
        <f>data_566!H214</f>
        <v>86545994</v>
      </c>
      <c r="F213" s="49">
        <f>data_566!M214</f>
        <v>30236585</v>
      </c>
      <c r="H213" s="38">
        <f t="shared" si="6"/>
        <v>116782579</v>
      </c>
      <c r="I213" s="38">
        <f>work!F241</f>
        <v>116782579</v>
      </c>
      <c r="J213" s="158" t="b">
        <f t="shared" si="7"/>
        <v>1</v>
      </c>
    </row>
    <row r="214" spans="1:10" ht="15">
      <c r="A214" s="51">
        <v>211</v>
      </c>
      <c r="B214" s="58" t="s">
        <v>1503</v>
      </c>
      <c r="C214" s="58" t="s">
        <v>1472</v>
      </c>
      <c r="D214" s="16" t="s">
        <v>1504</v>
      </c>
      <c r="E214" s="49">
        <f>data_566!H215</f>
        <v>31865502</v>
      </c>
      <c r="F214" s="49">
        <f>data_566!M215</f>
        <v>47623116</v>
      </c>
      <c r="H214" s="38">
        <f t="shared" si="6"/>
        <v>79488618</v>
      </c>
      <c r="I214" s="38">
        <f>work!F242</f>
        <v>79488618</v>
      </c>
      <c r="J214" s="158" t="b">
        <f t="shared" si="7"/>
        <v>1</v>
      </c>
    </row>
    <row r="215" spans="1:10" ht="15">
      <c r="A215" s="51">
        <v>212</v>
      </c>
      <c r="B215" s="58" t="s">
        <v>1506</v>
      </c>
      <c r="C215" s="58" t="s">
        <v>1472</v>
      </c>
      <c r="D215" s="16" t="s">
        <v>1507</v>
      </c>
      <c r="E215" s="49">
        <f>data_566!H216</f>
        <v>45952210</v>
      </c>
      <c r="F215" s="49">
        <f>data_566!M216</f>
        <v>33026669</v>
      </c>
      <c r="H215" s="38">
        <f t="shared" si="6"/>
        <v>78978879</v>
      </c>
      <c r="I215" s="38">
        <f>work!F243</f>
        <v>78978879</v>
      </c>
      <c r="J215" s="158" t="b">
        <f t="shared" si="7"/>
        <v>1</v>
      </c>
    </row>
    <row r="216" spans="1:10" ht="15">
      <c r="A216" s="51">
        <v>213</v>
      </c>
      <c r="B216" s="58" t="s">
        <v>1509</v>
      </c>
      <c r="C216" s="58" t="s">
        <v>1472</v>
      </c>
      <c r="D216" s="16" t="s">
        <v>1510</v>
      </c>
      <c r="E216" s="49">
        <f>data_566!H217</f>
        <v>55001985</v>
      </c>
      <c r="F216" s="49">
        <f>data_566!M217</f>
        <v>22235964</v>
      </c>
      <c r="H216" s="38">
        <f t="shared" si="6"/>
        <v>77237949</v>
      </c>
      <c r="I216" s="38">
        <f>work!F244</f>
        <v>77237949</v>
      </c>
      <c r="J216" s="158" t="b">
        <f t="shared" si="7"/>
        <v>1</v>
      </c>
    </row>
    <row r="217" spans="1:10" ht="15">
      <c r="A217" s="51">
        <v>214</v>
      </c>
      <c r="B217" s="58" t="s">
        <v>1512</v>
      </c>
      <c r="C217" s="58" t="s">
        <v>1472</v>
      </c>
      <c r="D217" s="16" t="s">
        <v>1513</v>
      </c>
      <c r="E217" s="49">
        <f>data_566!H218</f>
        <v>286577712</v>
      </c>
      <c r="F217" s="49">
        <f>data_566!M218</f>
        <v>382436413</v>
      </c>
      <c r="H217" s="38">
        <f t="shared" si="6"/>
        <v>669014125</v>
      </c>
      <c r="I217" s="38">
        <f>work!F245</f>
        <v>669014125</v>
      </c>
      <c r="J217" s="158" t="b">
        <f t="shared" si="7"/>
        <v>1</v>
      </c>
    </row>
    <row r="218" spans="1:10" ht="15">
      <c r="A218" s="51">
        <v>215</v>
      </c>
      <c r="B218" s="58" t="s">
        <v>1515</v>
      </c>
      <c r="C218" s="58" t="s">
        <v>1472</v>
      </c>
      <c r="D218" s="16" t="s">
        <v>1516</v>
      </c>
      <c r="E218" s="49">
        <f>data_566!H219</f>
        <v>7985406</v>
      </c>
      <c r="F218" s="49">
        <f>data_566!M219</f>
        <v>1376102</v>
      </c>
      <c r="H218" s="38">
        <f t="shared" si="6"/>
        <v>9361508</v>
      </c>
      <c r="I218" s="38">
        <f>work!F246</f>
        <v>9361508</v>
      </c>
      <c r="J218" s="158" t="b">
        <f t="shared" si="7"/>
        <v>1</v>
      </c>
    </row>
    <row r="219" spans="1:10" ht="15">
      <c r="A219" s="51">
        <v>216</v>
      </c>
      <c r="B219" s="58" t="s">
        <v>1518</v>
      </c>
      <c r="C219" s="58" t="s">
        <v>1472</v>
      </c>
      <c r="D219" s="16" t="s">
        <v>1519</v>
      </c>
      <c r="E219" s="49">
        <f>data_566!H220</f>
        <v>12645637</v>
      </c>
      <c r="F219" s="49">
        <f>data_566!M220</f>
        <v>39655700</v>
      </c>
      <c r="H219" s="38">
        <f t="shared" si="6"/>
        <v>52301337</v>
      </c>
      <c r="I219" s="38">
        <f>work!F247</f>
        <v>52301337</v>
      </c>
      <c r="J219" s="158" t="b">
        <f t="shared" si="7"/>
        <v>1</v>
      </c>
    </row>
    <row r="220" spans="1:10" ht="15">
      <c r="A220" s="51">
        <v>217</v>
      </c>
      <c r="B220" s="58" t="s">
        <v>1520</v>
      </c>
      <c r="C220" s="58" t="s">
        <v>1472</v>
      </c>
      <c r="D220" s="16" t="s">
        <v>1521</v>
      </c>
      <c r="E220" s="49">
        <f>data_566!H221</f>
        <v>72829527</v>
      </c>
      <c r="F220" s="49">
        <f>data_566!M221</f>
        <v>3287265</v>
      </c>
      <c r="H220" s="38">
        <f t="shared" si="6"/>
        <v>76116792</v>
      </c>
      <c r="I220" s="38">
        <f>work!F248</f>
        <v>76116792</v>
      </c>
      <c r="J220" s="158" t="b">
        <f t="shared" si="7"/>
        <v>1</v>
      </c>
    </row>
    <row r="221" spans="1:10" ht="15">
      <c r="A221" s="51">
        <v>218</v>
      </c>
      <c r="B221" s="58" t="s">
        <v>1523</v>
      </c>
      <c r="C221" s="58" t="s">
        <v>1472</v>
      </c>
      <c r="D221" s="16" t="s">
        <v>1524</v>
      </c>
      <c r="E221" s="49">
        <f>data_566!H222</f>
        <v>5274776</v>
      </c>
      <c r="F221" s="49">
        <f>data_566!M222</f>
        <v>3060009</v>
      </c>
      <c r="H221" s="38">
        <f t="shared" si="6"/>
        <v>8334785</v>
      </c>
      <c r="I221" s="38">
        <f>work!F249</f>
        <v>8334785</v>
      </c>
      <c r="J221" s="158" t="b">
        <f t="shared" si="7"/>
        <v>1</v>
      </c>
    </row>
    <row r="222" spans="1:10" ht="15">
      <c r="A222" s="51">
        <v>219</v>
      </c>
      <c r="B222" s="58" t="s">
        <v>1526</v>
      </c>
      <c r="C222" s="58" t="s">
        <v>1472</v>
      </c>
      <c r="D222" s="16" t="s">
        <v>1527</v>
      </c>
      <c r="E222" s="49">
        <f>data_566!H223</f>
        <v>50271824</v>
      </c>
      <c r="F222" s="49">
        <f>data_566!M223</f>
        <v>16343339</v>
      </c>
      <c r="H222" s="38">
        <f t="shared" si="6"/>
        <v>66615163</v>
      </c>
      <c r="I222" s="38">
        <f>work!F250</f>
        <v>66615163</v>
      </c>
      <c r="J222" s="158" t="b">
        <f t="shared" si="7"/>
        <v>1</v>
      </c>
    </row>
    <row r="223" spans="1:10" ht="15">
      <c r="A223" s="51">
        <v>220</v>
      </c>
      <c r="B223" s="58" t="s">
        <v>1529</v>
      </c>
      <c r="C223" s="58" t="s">
        <v>1472</v>
      </c>
      <c r="D223" s="16" t="s">
        <v>1530</v>
      </c>
      <c r="E223" s="49">
        <f>data_566!H224</f>
        <v>12799613</v>
      </c>
      <c r="F223" s="49">
        <f>data_566!M224</f>
        <v>7633571</v>
      </c>
      <c r="H223" s="38">
        <f t="shared" si="6"/>
        <v>20433184</v>
      </c>
      <c r="I223" s="38">
        <f>work!F251</f>
        <v>20433184</v>
      </c>
      <c r="J223" s="158" t="b">
        <f t="shared" si="7"/>
        <v>1</v>
      </c>
    </row>
    <row r="224" spans="1:10" ht="15">
      <c r="A224" s="51">
        <v>221</v>
      </c>
      <c r="B224" s="58" t="s">
        <v>1532</v>
      </c>
      <c r="C224" s="58" t="s">
        <v>1472</v>
      </c>
      <c r="D224" s="16" t="s">
        <v>1533</v>
      </c>
      <c r="E224" s="49">
        <f>data_566!H225</f>
        <v>10068664</v>
      </c>
      <c r="F224" s="49">
        <f>data_566!M225</f>
        <v>18082026</v>
      </c>
      <c r="H224" s="38">
        <f t="shared" si="6"/>
        <v>28150690</v>
      </c>
      <c r="I224" s="38">
        <f>work!F252</f>
        <v>28150690</v>
      </c>
      <c r="J224" s="158" t="b">
        <f t="shared" si="7"/>
        <v>1</v>
      </c>
    </row>
    <row r="225" spans="1:10" ht="15">
      <c r="A225" s="51">
        <v>222</v>
      </c>
      <c r="B225" s="58" t="s">
        <v>1535</v>
      </c>
      <c r="C225" s="58" t="s">
        <v>1472</v>
      </c>
      <c r="D225" s="16" t="s">
        <v>1536</v>
      </c>
      <c r="E225" s="49">
        <f>data_566!H226</f>
        <v>20985340</v>
      </c>
      <c r="F225" s="49">
        <f>data_566!M226</f>
        <v>20028560</v>
      </c>
      <c r="H225" s="38">
        <f t="shared" si="6"/>
        <v>41013900</v>
      </c>
      <c r="I225" s="38">
        <f>work!F253</f>
        <v>41013900</v>
      </c>
      <c r="J225" s="158" t="b">
        <f t="shared" si="7"/>
        <v>1</v>
      </c>
    </row>
    <row r="226" spans="1:10" ht="15">
      <c r="A226" s="51">
        <v>223</v>
      </c>
      <c r="B226" s="58" t="s">
        <v>1539</v>
      </c>
      <c r="C226" s="58" t="s">
        <v>1537</v>
      </c>
      <c r="D226" s="16" t="s">
        <v>1540</v>
      </c>
      <c r="E226" s="49">
        <f>data_566!H227</f>
        <v>2985383</v>
      </c>
      <c r="F226" s="49">
        <f>data_566!M227</f>
        <v>1001050</v>
      </c>
      <c r="H226" s="38">
        <f t="shared" si="6"/>
        <v>3986433</v>
      </c>
      <c r="I226" s="38">
        <f>work!F254</f>
        <v>3986433</v>
      </c>
      <c r="J226" s="158" t="b">
        <f t="shared" si="7"/>
        <v>1</v>
      </c>
    </row>
    <row r="227" spans="1:10" ht="15">
      <c r="A227" s="51">
        <v>224</v>
      </c>
      <c r="B227" s="58" t="s">
        <v>1542</v>
      </c>
      <c r="C227" s="58" t="s">
        <v>1537</v>
      </c>
      <c r="D227" s="16" t="s">
        <v>1543</v>
      </c>
      <c r="E227" s="49">
        <f>data_566!H228</f>
        <v>14596103</v>
      </c>
      <c r="F227" s="49">
        <f>data_566!M228</f>
        <v>53091381</v>
      </c>
      <c r="H227" s="38">
        <f t="shared" si="6"/>
        <v>67687484</v>
      </c>
      <c r="I227" s="38">
        <f>work!F255</f>
        <v>67687484</v>
      </c>
      <c r="J227" s="158" t="b">
        <f t="shared" si="7"/>
        <v>1</v>
      </c>
    </row>
    <row r="228" spans="1:10" ht="15">
      <c r="A228" s="51">
        <v>225</v>
      </c>
      <c r="B228" s="58" t="s">
        <v>1545</v>
      </c>
      <c r="C228" s="58" t="s">
        <v>1537</v>
      </c>
      <c r="D228" s="16" t="s">
        <v>1546</v>
      </c>
      <c r="E228" s="49">
        <f>data_566!H229</f>
        <v>16110614</v>
      </c>
      <c r="F228" s="49">
        <f>data_566!M229</f>
        <v>24119342</v>
      </c>
      <c r="H228" s="38">
        <f t="shared" si="6"/>
        <v>40229956</v>
      </c>
      <c r="I228" s="38">
        <f>work!F256</f>
        <v>40229956</v>
      </c>
      <c r="J228" s="158" t="b">
        <f t="shared" si="7"/>
        <v>1</v>
      </c>
    </row>
    <row r="229" spans="1:10" ht="15">
      <c r="A229" s="51">
        <v>226</v>
      </c>
      <c r="B229" s="58" t="s">
        <v>1548</v>
      </c>
      <c r="C229" s="58" t="s">
        <v>1537</v>
      </c>
      <c r="D229" s="16" t="s">
        <v>1549</v>
      </c>
      <c r="E229" s="49">
        <f>data_566!H230</f>
        <v>2107800</v>
      </c>
      <c r="F229" s="49">
        <f>data_566!M230</f>
        <v>4203284</v>
      </c>
      <c r="H229" s="38">
        <f t="shared" si="6"/>
        <v>6311084</v>
      </c>
      <c r="I229" s="38">
        <f>work!F257</f>
        <v>6311084</v>
      </c>
      <c r="J229" s="158" t="b">
        <f t="shared" si="7"/>
        <v>1</v>
      </c>
    </row>
    <row r="230" spans="1:10" ht="15">
      <c r="A230" s="51">
        <v>227</v>
      </c>
      <c r="B230" s="58" t="s">
        <v>1551</v>
      </c>
      <c r="C230" s="58" t="s">
        <v>1537</v>
      </c>
      <c r="D230" s="16" t="s">
        <v>1552</v>
      </c>
      <c r="E230" s="49">
        <f>data_566!H231</f>
        <v>10577014</v>
      </c>
      <c r="F230" s="49">
        <f>data_566!M231</f>
        <v>3281114</v>
      </c>
      <c r="H230" s="38">
        <f t="shared" si="6"/>
        <v>13858128</v>
      </c>
      <c r="I230" s="38">
        <f>work!F258</f>
        <v>13858128</v>
      </c>
      <c r="J230" s="158" t="b">
        <f t="shared" si="7"/>
        <v>1</v>
      </c>
    </row>
    <row r="231" spans="1:10" ht="15">
      <c r="A231" s="51">
        <v>228</v>
      </c>
      <c r="B231" s="58" t="s">
        <v>1554</v>
      </c>
      <c r="C231" s="58" t="s">
        <v>1537</v>
      </c>
      <c r="D231" s="16" t="s">
        <v>1555</v>
      </c>
      <c r="E231" s="49">
        <f>data_566!H232</f>
        <v>16642023</v>
      </c>
      <c r="F231" s="49">
        <f>data_566!M232</f>
        <v>12567064</v>
      </c>
      <c r="H231" s="38">
        <f t="shared" si="6"/>
        <v>29209087</v>
      </c>
      <c r="I231" s="38">
        <f>work!F259</f>
        <v>29209087</v>
      </c>
      <c r="J231" s="158" t="b">
        <f t="shared" si="7"/>
        <v>1</v>
      </c>
    </row>
    <row r="232" spans="1:10" ht="15">
      <c r="A232" s="51">
        <v>229</v>
      </c>
      <c r="B232" s="58" t="s">
        <v>1557</v>
      </c>
      <c r="C232" s="58" t="s">
        <v>1537</v>
      </c>
      <c r="D232" s="16" t="s">
        <v>1447</v>
      </c>
      <c r="E232" s="49">
        <f>data_566!H233</f>
        <v>1710892</v>
      </c>
      <c r="F232" s="49">
        <f>data_566!M233</f>
        <v>2376942</v>
      </c>
      <c r="H232" s="38">
        <f t="shared" si="6"/>
        <v>4087834</v>
      </c>
      <c r="I232" s="38">
        <f>work!F260</f>
        <v>4087834</v>
      </c>
      <c r="J232" s="158" t="b">
        <f t="shared" si="7"/>
        <v>1</v>
      </c>
    </row>
    <row r="233" spans="1:10" ht="15">
      <c r="A233" s="51">
        <v>230</v>
      </c>
      <c r="B233" s="58" t="s">
        <v>1559</v>
      </c>
      <c r="C233" s="58" t="s">
        <v>1537</v>
      </c>
      <c r="D233" s="16" t="s">
        <v>1560</v>
      </c>
      <c r="E233" s="49">
        <f>data_566!H234</f>
        <v>9493954</v>
      </c>
      <c r="F233" s="49">
        <f>data_566!M234</f>
        <v>3422687</v>
      </c>
      <c r="H233" s="38">
        <f t="shared" si="6"/>
        <v>12916641</v>
      </c>
      <c r="I233" s="38">
        <f>work!F261</f>
        <v>12916641</v>
      </c>
      <c r="J233" s="158" t="b">
        <f t="shared" si="7"/>
        <v>1</v>
      </c>
    </row>
    <row r="234" spans="1:10" ht="15">
      <c r="A234" s="51">
        <v>231</v>
      </c>
      <c r="B234" s="58" t="s">
        <v>1562</v>
      </c>
      <c r="C234" s="58" t="s">
        <v>1537</v>
      </c>
      <c r="D234" s="16" t="s">
        <v>1563</v>
      </c>
      <c r="E234" s="49">
        <f>data_566!H235</f>
        <v>4030304</v>
      </c>
      <c r="F234" s="49">
        <f>data_566!M235</f>
        <v>109496451</v>
      </c>
      <c r="H234" s="38">
        <f t="shared" si="6"/>
        <v>113526755</v>
      </c>
      <c r="I234" s="38">
        <f>work!F262</f>
        <v>113526755</v>
      </c>
      <c r="J234" s="158" t="b">
        <f t="shared" si="7"/>
        <v>1</v>
      </c>
    </row>
    <row r="235" spans="1:10" ht="15">
      <c r="A235" s="51">
        <v>232</v>
      </c>
      <c r="B235" s="58" t="s">
        <v>1565</v>
      </c>
      <c r="C235" s="58" t="s">
        <v>1537</v>
      </c>
      <c r="D235" s="16" t="s">
        <v>1566</v>
      </c>
      <c r="E235" s="49">
        <f>data_566!H236</f>
        <v>11138314</v>
      </c>
      <c r="F235" s="49">
        <f>data_566!M236</f>
        <v>41508529</v>
      </c>
      <c r="H235" s="38">
        <f t="shared" si="6"/>
        <v>52646843</v>
      </c>
      <c r="I235" s="38">
        <f>work!F263</f>
        <v>52646843</v>
      </c>
      <c r="J235" s="158" t="b">
        <f t="shared" si="7"/>
        <v>1</v>
      </c>
    </row>
    <row r="236" spans="1:10" ht="15">
      <c r="A236" s="51">
        <v>233</v>
      </c>
      <c r="B236" s="58" t="s">
        <v>1568</v>
      </c>
      <c r="C236" s="58" t="s">
        <v>1537</v>
      </c>
      <c r="D236" s="16" t="s">
        <v>1569</v>
      </c>
      <c r="E236" s="49">
        <f>data_566!H237</f>
        <v>29391773</v>
      </c>
      <c r="F236" s="49">
        <f>data_566!M237</f>
        <v>12744935</v>
      </c>
      <c r="H236" s="38">
        <f t="shared" si="6"/>
        <v>42136708</v>
      </c>
      <c r="I236" s="38">
        <f>work!F264</f>
        <v>42136708</v>
      </c>
      <c r="J236" s="158" t="b">
        <f t="shared" si="7"/>
        <v>1</v>
      </c>
    </row>
    <row r="237" spans="1:10" ht="15">
      <c r="A237" s="51">
        <v>234</v>
      </c>
      <c r="B237" s="58" t="s">
        <v>1571</v>
      </c>
      <c r="C237" s="58" t="s">
        <v>1537</v>
      </c>
      <c r="D237" s="16" t="s">
        <v>1572</v>
      </c>
      <c r="E237" s="49">
        <f>data_566!H238</f>
        <v>1868249</v>
      </c>
      <c r="F237" s="49">
        <f>data_566!M238</f>
        <v>0</v>
      </c>
      <c r="H237" s="38">
        <f t="shared" si="6"/>
        <v>1868249</v>
      </c>
      <c r="I237" s="38">
        <f>work!F265</f>
        <v>1868249</v>
      </c>
      <c r="J237" s="158" t="b">
        <f t="shared" si="7"/>
        <v>1</v>
      </c>
    </row>
    <row r="238" spans="1:10" ht="15">
      <c r="A238" s="51">
        <v>235</v>
      </c>
      <c r="B238" s="58" t="s">
        <v>1574</v>
      </c>
      <c r="C238" s="58" t="s">
        <v>1537</v>
      </c>
      <c r="D238" s="16" t="s">
        <v>1575</v>
      </c>
      <c r="E238" s="49">
        <f>data_566!H239</f>
        <v>546686</v>
      </c>
      <c r="F238" s="49">
        <f>data_566!M239</f>
        <v>61000</v>
      </c>
      <c r="H238" s="38">
        <f t="shared" si="6"/>
        <v>607686</v>
      </c>
      <c r="I238" s="38">
        <f>work!F266</f>
        <v>607686</v>
      </c>
      <c r="J238" s="158" t="b">
        <f t="shared" si="7"/>
        <v>1</v>
      </c>
    </row>
    <row r="239" spans="1:10" ht="15">
      <c r="A239" s="51">
        <v>236</v>
      </c>
      <c r="B239" s="58" t="s">
        <v>1577</v>
      </c>
      <c r="C239" s="58" t="s">
        <v>1537</v>
      </c>
      <c r="D239" s="16" t="s">
        <v>1578</v>
      </c>
      <c r="E239" s="49">
        <f>data_566!H240</f>
        <v>1732658</v>
      </c>
      <c r="F239" s="49">
        <f>data_566!M240</f>
        <v>25355755</v>
      </c>
      <c r="H239" s="38">
        <f t="shared" si="6"/>
        <v>27088413</v>
      </c>
      <c r="I239" s="38">
        <f>work!F267</f>
        <v>27088413</v>
      </c>
      <c r="J239" s="158" t="b">
        <f t="shared" si="7"/>
        <v>1</v>
      </c>
    </row>
    <row r="240" spans="1:10" ht="15">
      <c r="A240" s="51">
        <v>237</v>
      </c>
      <c r="B240" s="58" t="s">
        <v>1580</v>
      </c>
      <c r="C240" s="58" t="s">
        <v>1537</v>
      </c>
      <c r="D240" s="16" t="s">
        <v>1581</v>
      </c>
      <c r="E240" s="49">
        <f>data_566!H241</f>
        <v>4061334</v>
      </c>
      <c r="F240" s="49">
        <f>data_566!M241</f>
        <v>789897</v>
      </c>
      <c r="H240" s="38">
        <f t="shared" si="6"/>
        <v>4851231</v>
      </c>
      <c r="I240" s="38">
        <f>work!F268</f>
        <v>4851231</v>
      </c>
      <c r="J240" s="158" t="b">
        <f t="shared" si="7"/>
        <v>1</v>
      </c>
    </row>
    <row r="241" spans="1:10" ht="15">
      <c r="A241" s="51">
        <v>238</v>
      </c>
      <c r="B241" s="58" t="s">
        <v>1583</v>
      </c>
      <c r="C241" s="58" t="s">
        <v>1537</v>
      </c>
      <c r="D241" s="16" t="s">
        <v>1584</v>
      </c>
      <c r="E241" s="49">
        <f>data_566!H242</f>
        <v>4546905</v>
      </c>
      <c r="F241" s="49">
        <f>data_566!M242</f>
        <v>459410</v>
      </c>
      <c r="H241" s="38">
        <f t="shared" si="6"/>
        <v>5006315</v>
      </c>
      <c r="I241" s="38">
        <f>work!F269</f>
        <v>5006315</v>
      </c>
      <c r="J241" s="158" t="b">
        <f t="shared" si="7"/>
        <v>1</v>
      </c>
    </row>
    <row r="242" spans="1:10" ht="15">
      <c r="A242" s="51">
        <v>239</v>
      </c>
      <c r="B242" s="58" t="s">
        <v>1586</v>
      </c>
      <c r="C242" s="58" t="s">
        <v>1537</v>
      </c>
      <c r="D242" s="16" t="s">
        <v>1587</v>
      </c>
      <c r="E242" s="49">
        <f>data_566!H243</f>
        <v>817973</v>
      </c>
      <c r="F242" s="49">
        <f>data_566!M243</f>
        <v>1611552</v>
      </c>
      <c r="H242" s="38">
        <f t="shared" si="6"/>
        <v>2429525</v>
      </c>
      <c r="I242" s="38">
        <f>work!F270</f>
        <v>2429525</v>
      </c>
      <c r="J242" s="158" t="b">
        <f t="shared" si="7"/>
        <v>1</v>
      </c>
    </row>
    <row r="243" spans="1:10" ht="15">
      <c r="A243" s="51">
        <v>240</v>
      </c>
      <c r="B243" s="58" t="s">
        <v>1589</v>
      </c>
      <c r="C243" s="58" t="s">
        <v>1537</v>
      </c>
      <c r="D243" s="16" t="s">
        <v>1135</v>
      </c>
      <c r="E243" s="49">
        <f>data_566!H244</f>
        <v>22705617</v>
      </c>
      <c r="F243" s="49">
        <f>data_566!M244</f>
        <v>33547026</v>
      </c>
      <c r="H243" s="38">
        <f t="shared" si="6"/>
        <v>56252643</v>
      </c>
      <c r="I243" s="38">
        <f>work!F271</f>
        <v>56252643</v>
      </c>
      <c r="J243" s="158" t="b">
        <f t="shared" si="7"/>
        <v>1</v>
      </c>
    </row>
    <row r="244" spans="1:10" ht="15">
      <c r="A244" s="51">
        <v>241</v>
      </c>
      <c r="B244" s="58" t="s">
        <v>1591</v>
      </c>
      <c r="C244" s="58" t="s">
        <v>1537</v>
      </c>
      <c r="D244" s="16" t="s">
        <v>1592</v>
      </c>
      <c r="E244" s="49">
        <f>data_566!H245</f>
        <v>2165558</v>
      </c>
      <c r="F244" s="49">
        <f>data_566!M245</f>
        <v>201848</v>
      </c>
      <c r="H244" s="38">
        <f t="shared" si="6"/>
        <v>2367406</v>
      </c>
      <c r="I244" s="38">
        <f>work!F272</f>
        <v>2367406</v>
      </c>
      <c r="J244" s="158" t="b">
        <f t="shared" si="7"/>
        <v>1</v>
      </c>
    </row>
    <row r="245" spans="1:10" ht="15">
      <c r="A245" s="51">
        <v>242</v>
      </c>
      <c r="B245" s="58" t="s">
        <v>1594</v>
      </c>
      <c r="C245" s="58" t="s">
        <v>1537</v>
      </c>
      <c r="D245" s="16" t="s">
        <v>1595</v>
      </c>
      <c r="E245" s="49">
        <f>data_566!H246</f>
        <v>17093181</v>
      </c>
      <c r="F245" s="49">
        <f>data_566!M246</f>
        <v>4004315</v>
      </c>
      <c r="H245" s="38">
        <f t="shared" si="6"/>
        <v>21097496</v>
      </c>
      <c r="I245" s="38">
        <f>work!F273</f>
        <v>21097496</v>
      </c>
      <c r="J245" s="158" t="b">
        <f t="shared" si="7"/>
        <v>1</v>
      </c>
    </row>
    <row r="246" spans="1:10" ht="15">
      <c r="A246" s="51">
        <v>243</v>
      </c>
      <c r="B246" s="58" t="s">
        <v>1597</v>
      </c>
      <c r="C246" s="58" t="s">
        <v>1537</v>
      </c>
      <c r="D246" s="16" t="s">
        <v>1598</v>
      </c>
      <c r="E246" s="49">
        <f>data_566!H247</f>
        <v>1722441</v>
      </c>
      <c r="F246" s="49">
        <f>data_566!M247</f>
        <v>407193</v>
      </c>
      <c r="H246" s="38">
        <f t="shared" si="6"/>
        <v>2129634</v>
      </c>
      <c r="I246" s="38">
        <f>work!F274</f>
        <v>2129634</v>
      </c>
      <c r="J246" s="158" t="b">
        <f t="shared" si="7"/>
        <v>1</v>
      </c>
    </row>
    <row r="247" spans="1:10" ht="15">
      <c r="A247" s="51">
        <v>244</v>
      </c>
      <c r="B247" s="58" t="s">
        <v>1600</v>
      </c>
      <c r="C247" s="58" t="s">
        <v>1537</v>
      </c>
      <c r="D247" s="16" t="s">
        <v>1601</v>
      </c>
      <c r="E247" s="49">
        <f>data_566!H248</f>
        <v>3062955</v>
      </c>
      <c r="F247" s="49">
        <f>data_566!M248</f>
        <v>4343968</v>
      </c>
      <c r="H247" s="38">
        <f t="shared" si="6"/>
        <v>7406923</v>
      </c>
      <c r="I247" s="38">
        <f>work!F275</f>
        <v>7406923</v>
      </c>
      <c r="J247" s="158" t="b">
        <f t="shared" si="7"/>
        <v>1</v>
      </c>
    </row>
    <row r="248" spans="1:10" ht="15">
      <c r="A248" s="51">
        <v>245</v>
      </c>
      <c r="B248" s="58" t="s">
        <v>1603</v>
      </c>
      <c r="C248" s="58" t="s">
        <v>1537</v>
      </c>
      <c r="D248" s="16" t="s">
        <v>1604</v>
      </c>
      <c r="E248" s="49">
        <f>data_566!H249</f>
        <v>1716415</v>
      </c>
      <c r="F248" s="49">
        <f>data_566!M249</f>
        <v>2900721</v>
      </c>
      <c r="H248" s="38">
        <f t="shared" si="6"/>
        <v>4617136</v>
      </c>
      <c r="I248" s="38">
        <f>work!F276</f>
        <v>4617136</v>
      </c>
      <c r="J248" s="158" t="b">
        <f t="shared" si="7"/>
        <v>1</v>
      </c>
    </row>
    <row r="249" spans="1:10" ht="15">
      <c r="A249" s="51">
        <v>246</v>
      </c>
      <c r="B249" s="58" t="s">
        <v>1606</v>
      </c>
      <c r="C249" s="58" t="s">
        <v>1537</v>
      </c>
      <c r="D249" s="16" t="s">
        <v>1607</v>
      </c>
      <c r="E249" s="49">
        <f>data_566!H250</f>
        <v>17389690</v>
      </c>
      <c r="F249" s="49">
        <f>data_566!M250</f>
        <v>6612501</v>
      </c>
      <c r="H249" s="38">
        <f t="shared" si="6"/>
        <v>24002191</v>
      </c>
      <c r="I249" s="38">
        <f>work!F277</f>
        <v>24002191</v>
      </c>
      <c r="J249" s="158" t="b">
        <f t="shared" si="7"/>
        <v>1</v>
      </c>
    </row>
    <row r="250" spans="1:10" ht="15">
      <c r="A250" s="51">
        <v>247</v>
      </c>
      <c r="B250" s="58" t="s">
        <v>1610</v>
      </c>
      <c r="C250" s="58" t="s">
        <v>1608</v>
      </c>
      <c r="D250" s="16" t="s">
        <v>1611</v>
      </c>
      <c r="E250" s="49">
        <f>data_566!H251</f>
        <v>33254022</v>
      </c>
      <c r="F250" s="49">
        <f>data_566!M251</f>
        <v>48862058</v>
      </c>
      <c r="H250" s="38">
        <f t="shared" si="6"/>
        <v>82116080</v>
      </c>
      <c r="I250" s="38">
        <f>work!F278</f>
        <v>82116080</v>
      </c>
      <c r="J250" s="158" t="b">
        <f t="shared" si="7"/>
        <v>1</v>
      </c>
    </row>
    <row r="251" spans="1:10" ht="15">
      <c r="A251" s="51">
        <v>248</v>
      </c>
      <c r="B251" s="58" t="s">
        <v>1613</v>
      </c>
      <c r="C251" s="58" t="s">
        <v>1608</v>
      </c>
      <c r="D251" s="16" t="s">
        <v>1614</v>
      </c>
      <c r="E251" s="49">
        <f>data_566!H252</f>
        <v>542014</v>
      </c>
      <c r="F251" s="49">
        <f>data_566!M252</f>
        <v>14701</v>
      </c>
      <c r="H251" s="38">
        <f t="shared" si="6"/>
        <v>556715</v>
      </c>
      <c r="I251" s="38">
        <f>work!F279</f>
        <v>556715</v>
      </c>
      <c r="J251" s="158" t="b">
        <f t="shared" si="7"/>
        <v>1</v>
      </c>
    </row>
    <row r="252" spans="1:10" ht="15">
      <c r="A252" s="51">
        <v>249</v>
      </c>
      <c r="B252" s="58" t="s">
        <v>1616</v>
      </c>
      <c r="C252" s="58" t="s">
        <v>1608</v>
      </c>
      <c r="D252" s="16" t="s">
        <v>1617</v>
      </c>
      <c r="E252" s="49">
        <f>data_566!H253</f>
        <v>9589336</v>
      </c>
      <c r="F252" s="49">
        <f>data_566!M253</f>
        <v>0</v>
      </c>
      <c r="H252" s="38">
        <f t="shared" si="6"/>
        <v>9589336</v>
      </c>
      <c r="I252" s="38">
        <f>work!F280</f>
        <v>9589336</v>
      </c>
      <c r="J252" s="158" t="b">
        <f t="shared" si="7"/>
        <v>1</v>
      </c>
    </row>
    <row r="253" spans="1:10" ht="15">
      <c r="A253" s="51">
        <v>250</v>
      </c>
      <c r="B253" s="58" t="s">
        <v>1619</v>
      </c>
      <c r="C253" s="58" t="s">
        <v>1608</v>
      </c>
      <c r="D253" s="16" t="s">
        <v>1620</v>
      </c>
      <c r="E253" s="49">
        <f>data_566!H254</f>
        <v>19134660</v>
      </c>
      <c r="F253" s="49">
        <f>data_566!M254</f>
        <v>16168045</v>
      </c>
      <c r="H253" s="38">
        <f t="shared" si="6"/>
        <v>35302705</v>
      </c>
      <c r="I253" s="38">
        <f>work!F281</f>
        <v>35302705</v>
      </c>
      <c r="J253" s="158" t="b">
        <f t="shared" si="7"/>
        <v>1</v>
      </c>
    </row>
    <row r="254" spans="1:10" ht="15">
      <c r="A254" s="51">
        <v>251</v>
      </c>
      <c r="B254" s="58" t="s">
        <v>1622</v>
      </c>
      <c r="C254" s="58" t="s">
        <v>1608</v>
      </c>
      <c r="D254" s="16" t="s">
        <v>1623</v>
      </c>
      <c r="E254" s="49">
        <f>data_566!H255</f>
        <v>46650439</v>
      </c>
      <c r="F254" s="49">
        <f>data_566!M255</f>
        <v>24234215</v>
      </c>
      <c r="H254" s="38">
        <f t="shared" si="6"/>
        <v>70884654</v>
      </c>
      <c r="I254" s="38">
        <f>work!F282</f>
        <v>70884654</v>
      </c>
      <c r="J254" s="158" t="b">
        <f t="shared" si="7"/>
        <v>1</v>
      </c>
    </row>
    <row r="255" spans="1:10" ht="15">
      <c r="A255" s="51">
        <v>252</v>
      </c>
      <c r="B255" s="58" t="s">
        <v>1625</v>
      </c>
      <c r="C255" s="58" t="s">
        <v>1608</v>
      </c>
      <c r="D255" s="16" t="s">
        <v>1626</v>
      </c>
      <c r="E255" s="49">
        <f>data_566!H256</f>
        <v>672932291</v>
      </c>
      <c r="F255" s="49">
        <f>data_566!M256</f>
        <v>256744114</v>
      </c>
      <c r="H255" s="38">
        <f t="shared" si="6"/>
        <v>929676405</v>
      </c>
      <c r="I255" s="38">
        <f>work!F283</f>
        <v>929676405</v>
      </c>
      <c r="J255" s="158" t="b">
        <f t="shared" si="7"/>
        <v>1</v>
      </c>
    </row>
    <row r="256" spans="1:10" ht="15">
      <c r="A256" s="51">
        <v>253</v>
      </c>
      <c r="B256" s="58" t="s">
        <v>1628</v>
      </c>
      <c r="C256" s="58" t="s">
        <v>1608</v>
      </c>
      <c r="D256" s="16" t="s">
        <v>1629</v>
      </c>
      <c r="E256" s="49">
        <f>data_566!H257</f>
        <v>8723980</v>
      </c>
      <c r="F256" s="49">
        <f>data_566!M257</f>
        <v>26506197</v>
      </c>
      <c r="H256" s="38">
        <f t="shared" si="6"/>
        <v>35230177</v>
      </c>
      <c r="I256" s="38">
        <f>work!F284</f>
        <v>35230177</v>
      </c>
      <c r="J256" s="158" t="b">
        <f t="shared" si="7"/>
        <v>1</v>
      </c>
    </row>
    <row r="257" spans="1:10" ht="15">
      <c r="A257" s="51">
        <v>254</v>
      </c>
      <c r="B257" s="58" t="s">
        <v>1631</v>
      </c>
      <c r="C257" s="58" t="s">
        <v>1608</v>
      </c>
      <c r="D257" s="16" t="s">
        <v>1632</v>
      </c>
      <c r="E257" s="49">
        <f>data_566!H258</f>
        <v>96211692</v>
      </c>
      <c r="F257" s="49">
        <f>data_566!M258</f>
        <v>62375678</v>
      </c>
      <c r="H257" s="38">
        <f t="shared" si="6"/>
        <v>158587370</v>
      </c>
      <c r="I257" s="38">
        <f>work!F285</f>
        <v>158587370</v>
      </c>
      <c r="J257" s="158" t="b">
        <f t="shared" si="7"/>
        <v>1</v>
      </c>
    </row>
    <row r="258" spans="1:10" ht="15">
      <c r="A258" s="51">
        <v>255</v>
      </c>
      <c r="B258" s="58" t="s">
        <v>1634</v>
      </c>
      <c r="C258" s="58" t="s">
        <v>1608</v>
      </c>
      <c r="D258" s="16" t="s">
        <v>1635</v>
      </c>
      <c r="E258" s="49">
        <f>data_566!H259</f>
        <v>9328381</v>
      </c>
      <c r="F258" s="49">
        <f>data_566!M259</f>
        <v>44680714</v>
      </c>
      <c r="H258" s="38">
        <f t="shared" si="6"/>
        <v>54009095</v>
      </c>
      <c r="I258" s="38">
        <f>work!F286</f>
        <v>54009095</v>
      </c>
      <c r="J258" s="158" t="b">
        <f t="shared" si="7"/>
        <v>1</v>
      </c>
    </row>
    <row r="259" spans="1:10" ht="15">
      <c r="A259" s="51">
        <v>256</v>
      </c>
      <c r="B259" s="58" t="s">
        <v>1637</v>
      </c>
      <c r="C259" s="58" t="s">
        <v>1608</v>
      </c>
      <c r="D259" s="16" t="s">
        <v>1638</v>
      </c>
      <c r="E259" s="49">
        <f>data_566!H260</f>
        <v>17773424</v>
      </c>
      <c r="F259" s="49">
        <f>data_566!M260</f>
        <v>8804170</v>
      </c>
      <c r="H259" s="38">
        <f t="shared" si="6"/>
        <v>26577594</v>
      </c>
      <c r="I259" s="38">
        <f>work!F287</f>
        <v>26577594</v>
      </c>
      <c r="J259" s="158" t="b">
        <f t="shared" si="7"/>
        <v>1</v>
      </c>
    </row>
    <row r="260" spans="1:10" ht="15">
      <c r="A260" s="51">
        <v>257</v>
      </c>
      <c r="B260" s="58" t="s">
        <v>1640</v>
      </c>
      <c r="C260" s="58" t="s">
        <v>1608</v>
      </c>
      <c r="D260" s="16" t="s">
        <v>1641</v>
      </c>
      <c r="E260" s="49">
        <f>data_566!H261</f>
        <v>13149915</v>
      </c>
      <c r="F260" s="49">
        <f>data_566!M261</f>
        <v>7805335</v>
      </c>
      <c r="H260" s="38">
        <f t="shared" si="6"/>
        <v>20955250</v>
      </c>
      <c r="I260" s="38">
        <f>work!F288</f>
        <v>20955250</v>
      </c>
      <c r="J260" s="158" t="b">
        <f t="shared" si="7"/>
        <v>1</v>
      </c>
    </row>
    <row r="261" spans="1:10" ht="15">
      <c r="A261" s="51">
        <v>258</v>
      </c>
      <c r="B261" s="58" t="s">
        <v>1643</v>
      </c>
      <c r="C261" s="58" t="s">
        <v>1608</v>
      </c>
      <c r="D261" s="16" t="s">
        <v>1644</v>
      </c>
      <c r="E261" s="49">
        <f>data_566!H262</f>
        <v>47186448</v>
      </c>
      <c r="F261" s="49">
        <f>data_566!M262</f>
        <v>15716840</v>
      </c>
      <c r="H261" s="38">
        <f aca="true" t="shared" si="8" ref="H261:H324">E261+F261</f>
        <v>62903288</v>
      </c>
      <c r="I261" s="38">
        <f>work!F289</f>
        <v>62903288</v>
      </c>
      <c r="J261" s="158" t="b">
        <f aca="true" t="shared" si="9" ref="J261:J324">H261=I261</f>
        <v>1</v>
      </c>
    </row>
    <row r="262" spans="1:10" ht="15">
      <c r="A262" s="51">
        <v>259</v>
      </c>
      <c r="B262" s="58" t="s">
        <v>1647</v>
      </c>
      <c r="C262" s="58" t="s">
        <v>1645</v>
      </c>
      <c r="D262" s="16" t="s">
        <v>1648</v>
      </c>
      <c r="E262" s="49">
        <f>data_566!H263</f>
        <v>4855740</v>
      </c>
      <c r="F262" s="49">
        <f>data_566!M263</f>
        <v>7447176</v>
      </c>
      <c r="H262" s="38">
        <f t="shared" si="8"/>
        <v>12302916</v>
      </c>
      <c r="I262" s="38">
        <f>work!F290</f>
        <v>12302916</v>
      </c>
      <c r="J262" s="158" t="b">
        <f t="shared" si="9"/>
        <v>1</v>
      </c>
    </row>
    <row r="263" spans="1:10" ht="15">
      <c r="A263" s="51">
        <v>260</v>
      </c>
      <c r="B263" s="58" t="s">
        <v>1650</v>
      </c>
      <c r="C263" s="58" t="s">
        <v>1645</v>
      </c>
      <c r="D263" s="16" t="s">
        <v>1651</v>
      </c>
      <c r="E263" s="49">
        <f>data_566!H264</f>
        <v>2855140</v>
      </c>
      <c r="F263" s="49">
        <f>data_566!M264</f>
        <v>678475</v>
      </c>
      <c r="H263" s="38">
        <f t="shared" si="8"/>
        <v>3533615</v>
      </c>
      <c r="I263" s="38">
        <f>work!F291</f>
        <v>3533615</v>
      </c>
      <c r="J263" s="158" t="b">
        <f t="shared" si="9"/>
        <v>1</v>
      </c>
    </row>
    <row r="264" spans="1:10" ht="15">
      <c r="A264" s="51">
        <v>261</v>
      </c>
      <c r="B264" s="58" t="s">
        <v>1653</v>
      </c>
      <c r="C264" s="58" t="s">
        <v>1645</v>
      </c>
      <c r="D264" s="16" t="s">
        <v>1654</v>
      </c>
      <c r="E264" s="49">
        <f>data_566!H265</f>
        <v>427383</v>
      </c>
      <c r="F264" s="49">
        <f>data_566!M265</f>
        <v>606491</v>
      </c>
      <c r="H264" s="38">
        <f t="shared" si="8"/>
        <v>1033874</v>
      </c>
      <c r="I264" s="38">
        <f>work!F292</f>
        <v>1033874</v>
      </c>
      <c r="J264" s="158" t="b">
        <f t="shared" si="9"/>
        <v>1</v>
      </c>
    </row>
    <row r="265" spans="1:10" ht="15">
      <c r="A265" s="51">
        <v>262</v>
      </c>
      <c r="B265" s="58" t="s">
        <v>1656</v>
      </c>
      <c r="C265" s="58" t="s">
        <v>1645</v>
      </c>
      <c r="D265" s="16" t="s">
        <v>1657</v>
      </c>
      <c r="E265" s="49">
        <f>data_566!H266</f>
        <v>1318981</v>
      </c>
      <c r="F265" s="49">
        <f>data_566!M266</f>
        <v>38524</v>
      </c>
      <c r="H265" s="38">
        <f t="shared" si="8"/>
        <v>1357505</v>
      </c>
      <c r="I265" s="38">
        <f>work!F293</f>
        <v>1357505</v>
      </c>
      <c r="J265" s="158" t="b">
        <f t="shared" si="9"/>
        <v>1</v>
      </c>
    </row>
    <row r="266" spans="1:10" ht="15">
      <c r="A266" s="51">
        <v>263</v>
      </c>
      <c r="B266" s="58" t="s">
        <v>1659</v>
      </c>
      <c r="C266" s="58" t="s">
        <v>1645</v>
      </c>
      <c r="D266" s="16" t="s">
        <v>1660</v>
      </c>
      <c r="E266" s="49">
        <f>data_566!H267</f>
        <v>10927045</v>
      </c>
      <c r="F266" s="49">
        <f>data_566!M267</f>
        <v>1020887</v>
      </c>
      <c r="H266" s="38">
        <f t="shared" si="8"/>
        <v>11947932</v>
      </c>
      <c r="I266" s="38">
        <f>work!F294</f>
        <v>11947932</v>
      </c>
      <c r="J266" s="158" t="b">
        <f t="shared" si="9"/>
        <v>1</v>
      </c>
    </row>
    <row r="267" spans="1:10" ht="15">
      <c r="A267" s="51">
        <v>264</v>
      </c>
      <c r="B267" s="58" t="s">
        <v>1662</v>
      </c>
      <c r="C267" s="58" t="s">
        <v>1645</v>
      </c>
      <c r="D267" s="16" t="s">
        <v>1663</v>
      </c>
      <c r="E267" s="49">
        <f>data_566!H268</f>
        <v>8494031</v>
      </c>
      <c r="F267" s="49">
        <f>data_566!M268</f>
        <v>11020192</v>
      </c>
      <c r="H267" s="38">
        <f t="shared" si="8"/>
        <v>19514223</v>
      </c>
      <c r="I267" s="38">
        <f>work!F295</f>
        <v>19514223</v>
      </c>
      <c r="J267" s="158" t="b">
        <f t="shared" si="9"/>
        <v>1</v>
      </c>
    </row>
    <row r="268" spans="1:10" ht="15">
      <c r="A268" s="51">
        <v>265</v>
      </c>
      <c r="B268" s="58" t="s">
        <v>1665</v>
      </c>
      <c r="C268" s="58" t="s">
        <v>1645</v>
      </c>
      <c r="D268" s="16" t="s">
        <v>1666</v>
      </c>
      <c r="E268" s="49">
        <f>data_566!H269</f>
        <v>6031617</v>
      </c>
      <c r="F268" s="49">
        <f>data_566!M269</f>
        <v>3015127</v>
      </c>
      <c r="H268" s="38">
        <f t="shared" si="8"/>
        <v>9046744</v>
      </c>
      <c r="I268" s="38">
        <f>work!F296</f>
        <v>9046744</v>
      </c>
      <c r="J268" s="158" t="b">
        <f t="shared" si="9"/>
        <v>1</v>
      </c>
    </row>
    <row r="269" spans="1:10" ht="15">
      <c r="A269" s="51">
        <v>266</v>
      </c>
      <c r="B269" s="58" t="s">
        <v>1668</v>
      </c>
      <c r="C269" s="58" t="s">
        <v>1645</v>
      </c>
      <c r="D269" s="16" t="s">
        <v>1669</v>
      </c>
      <c r="E269" s="49">
        <f>data_566!H270</f>
        <v>1330756</v>
      </c>
      <c r="F269" s="49">
        <f>data_566!M270</f>
        <v>347483</v>
      </c>
      <c r="H269" s="38">
        <f t="shared" si="8"/>
        <v>1678239</v>
      </c>
      <c r="I269" s="38">
        <f>work!F297</f>
        <v>1678239</v>
      </c>
      <c r="J269" s="158" t="b">
        <f t="shared" si="9"/>
        <v>1</v>
      </c>
    </row>
    <row r="270" spans="1:10" ht="15">
      <c r="A270" s="51">
        <v>267</v>
      </c>
      <c r="B270" s="58" t="s">
        <v>1671</v>
      </c>
      <c r="C270" s="58" t="s">
        <v>1645</v>
      </c>
      <c r="D270" s="16" t="s">
        <v>1672</v>
      </c>
      <c r="E270" s="49">
        <f>data_566!H271</f>
        <v>2788246</v>
      </c>
      <c r="F270" s="49">
        <f>data_566!M271</f>
        <v>2521609</v>
      </c>
      <c r="H270" s="38">
        <f t="shared" si="8"/>
        <v>5309855</v>
      </c>
      <c r="I270" s="38">
        <f>work!F298</f>
        <v>5309855</v>
      </c>
      <c r="J270" s="158" t="b">
        <f t="shared" si="9"/>
        <v>1</v>
      </c>
    </row>
    <row r="271" spans="1:10" ht="15">
      <c r="A271" s="51">
        <v>268</v>
      </c>
      <c r="B271" s="58" t="s">
        <v>1674</v>
      </c>
      <c r="C271" s="58" t="s">
        <v>1645</v>
      </c>
      <c r="D271" s="16" t="s">
        <v>1552</v>
      </c>
      <c r="E271" s="49">
        <f>data_566!H272</f>
        <v>4038393</v>
      </c>
      <c r="F271" s="49">
        <f>data_566!M272</f>
        <v>1957945</v>
      </c>
      <c r="H271" s="38">
        <f t="shared" si="8"/>
        <v>5996338</v>
      </c>
      <c r="I271" s="38">
        <f>work!F299</f>
        <v>5996338</v>
      </c>
      <c r="J271" s="158" t="b">
        <f t="shared" si="9"/>
        <v>1</v>
      </c>
    </row>
    <row r="272" spans="1:10" ht="15">
      <c r="A272" s="51">
        <v>269</v>
      </c>
      <c r="B272" s="58" t="s">
        <v>1676</v>
      </c>
      <c r="C272" s="58" t="s">
        <v>1645</v>
      </c>
      <c r="D272" s="16" t="s">
        <v>1677</v>
      </c>
      <c r="E272" s="49">
        <f>data_566!H273</f>
        <v>8739178</v>
      </c>
      <c r="F272" s="49">
        <f>data_566!M273</f>
        <v>24200</v>
      </c>
      <c r="H272" s="38">
        <f t="shared" si="8"/>
        <v>8763378</v>
      </c>
      <c r="I272" s="38">
        <f>work!F300</f>
        <v>8763378</v>
      </c>
      <c r="J272" s="158" t="b">
        <f t="shared" si="9"/>
        <v>1</v>
      </c>
    </row>
    <row r="273" spans="1:10" ht="15">
      <c r="A273" s="51">
        <v>270</v>
      </c>
      <c r="B273" s="58" t="s">
        <v>1679</v>
      </c>
      <c r="C273" s="58" t="s">
        <v>1645</v>
      </c>
      <c r="D273" s="16" t="s">
        <v>1680</v>
      </c>
      <c r="E273" s="49">
        <f>data_566!H274</f>
        <v>443805</v>
      </c>
      <c r="F273" s="49">
        <f>data_566!M274</f>
        <v>50927</v>
      </c>
      <c r="H273" s="38">
        <f t="shared" si="8"/>
        <v>494732</v>
      </c>
      <c r="I273" s="38">
        <f>work!F301</f>
        <v>494732</v>
      </c>
      <c r="J273" s="158" t="b">
        <f t="shared" si="9"/>
        <v>1</v>
      </c>
    </row>
    <row r="274" spans="1:10" ht="15">
      <c r="A274" s="51">
        <v>271</v>
      </c>
      <c r="B274" s="58" t="s">
        <v>1682</v>
      </c>
      <c r="C274" s="58" t="s">
        <v>1645</v>
      </c>
      <c r="D274" s="16" t="s">
        <v>1683</v>
      </c>
      <c r="E274" s="49">
        <f>data_566!H275</f>
        <v>303886</v>
      </c>
      <c r="F274" s="49">
        <f>data_566!M275</f>
        <v>114196</v>
      </c>
      <c r="H274" s="38">
        <f t="shared" si="8"/>
        <v>418082</v>
      </c>
      <c r="I274" s="38">
        <f>work!F302</f>
        <v>418082</v>
      </c>
      <c r="J274" s="158" t="b">
        <f t="shared" si="9"/>
        <v>1</v>
      </c>
    </row>
    <row r="275" spans="1:10" ht="15">
      <c r="A275" s="51">
        <v>272</v>
      </c>
      <c r="B275" s="58" t="s">
        <v>1685</v>
      </c>
      <c r="C275" s="58" t="s">
        <v>1645</v>
      </c>
      <c r="D275" s="16" t="s">
        <v>1686</v>
      </c>
      <c r="E275" s="49">
        <f>data_566!H276</f>
        <v>1145615</v>
      </c>
      <c r="F275" s="49">
        <f>data_566!M276</f>
        <v>659011</v>
      </c>
      <c r="H275" s="38">
        <f t="shared" si="8"/>
        <v>1804626</v>
      </c>
      <c r="I275" s="38">
        <f>work!F303</f>
        <v>1804626</v>
      </c>
      <c r="J275" s="158" t="b">
        <f t="shared" si="9"/>
        <v>1</v>
      </c>
    </row>
    <row r="276" spans="1:10" ht="15">
      <c r="A276" s="51">
        <v>273</v>
      </c>
      <c r="B276" s="58" t="s">
        <v>1688</v>
      </c>
      <c r="C276" s="58" t="s">
        <v>1645</v>
      </c>
      <c r="D276" s="16" t="s">
        <v>1689</v>
      </c>
      <c r="E276" s="49">
        <f>data_566!H277</f>
        <v>3273911</v>
      </c>
      <c r="F276" s="49">
        <f>data_566!M277</f>
        <v>4742844</v>
      </c>
      <c r="H276" s="38">
        <f t="shared" si="8"/>
        <v>8016755</v>
      </c>
      <c r="I276" s="38">
        <f>work!F304</f>
        <v>8016755</v>
      </c>
      <c r="J276" s="158" t="b">
        <f t="shared" si="9"/>
        <v>1</v>
      </c>
    </row>
    <row r="277" spans="1:10" ht="15">
      <c r="A277" s="51">
        <v>274</v>
      </c>
      <c r="B277" s="58" t="s">
        <v>1691</v>
      </c>
      <c r="C277" s="58" t="s">
        <v>1645</v>
      </c>
      <c r="D277" s="16" t="s">
        <v>1692</v>
      </c>
      <c r="E277" s="49">
        <f>data_566!H278</f>
        <v>4880562</v>
      </c>
      <c r="F277" s="49">
        <f>data_566!M278</f>
        <v>1216250</v>
      </c>
      <c r="H277" s="38">
        <f t="shared" si="8"/>
        <v>6096812</v>
      </c>
      <c r="I277" s="38">
        <f>work!F305</f>
        <v>6096812</v>
      </c>
      <c r="J277" s="158" t="b">
        <f t="shared" si="9"/>
        <v>1</v>
      </c>
    </row>
    <row r="278" spans="1:10" ht="15">
      <c r="A278" s="51">
        <v>275</v>
      </c>
      <c r="B278" s="58" t="s">
        <v>1694</v>
      </c>
      <c r="C278" s="58" t="s">
        <v>1645</v>
      </c>
      <c r="D278" s="16" t="s">
        <v>1695</v>
      </c>
      <c r="E278" s="49">
        <f>data_566!H279</f>
        <v>6406437</v>
      </c>
      <c r="F278" s="49">
        <f>data_566!M279</f>
        <v>828144</v>
      </c>
      <c r="H278" s="38">
        <f t="shared" si="8"/>
        <v>7234581</v>
      </c>
      <c r="I278" s="38">
        <f>work!F306</f>
        <v>7234581</v>
      </c>
      <c r="J278" s="158" t="b">
        <f t="shared" si="9"/>
        <v>1</v>
      </c>
    </row>
    <row r="279" spans="1:10" ht="15">
      <c r="A279" s="51">
        <v>276</v>
      </c>
      <c r="B279" s="58" t="s">
        <v>1697</v>
      </c>
      <c r="C279" s="58" t="s">
        <v>1645</v>
      </c>
      <c r="D279" s="16" t="s">
        <v>1698</v>
      </c>
      <c r="E279" s="49">
        <f>data_566!H280</f>
        <v>316732</v>
      </c>
      <c r="F279" s="49">
        <f>data_566!M280</f>
        <v>364218</v>
      </c>
      <c r="H279" s="38">
        <f t="shared" si="8"/>
        <v>680950</v>
      </c>
      <c r="I279" s="38">
        <f>work!F307</f>
        <v>680950</v>
      </c>
      <c r="J279" s="158" t="b">
        <f t="shared" si="9"/>
        <v>1</v>
      </c>
    </row>
    <row r="280" spans="1:10" ht="15">
      <c r="A280" s="51">
        <v>277</v>
      </c>
      <c r="B280" s="58" t="s">
        <v>1700</v>
      </c>
      <c r="C280" s="58" t="s">
        <v>1645</v>
      </c>
      <c r="D280" s="16" t="s">
        <v>1701</v>
      </c>
      <c r="E280" s="49">
        <f>data_566!H281</f>
        <v>4030550</v>
      </c>
      <c r="F280" s="49">
        <f>data_566!M281</f>
        <v>2220628</v>
      </c>
      <c r="H280" s="38">
        <f t="shared" si="8"/>
        <v>6251178</v>
      </c>
      <c r="I280" s="38">
        <f>work!F308</f>
        <v>6251178</v>
      </c>
      <c r="J280" s="158" t="b">
        <f t="shared" si="9"/>
        <v>1</v>
      </c>
    </row>
    <row r="281" spans="1:10" ht="15">
      <c r="A281" s="51">
        <v>278</v>
      </c>
      <c r="B281" s="58" t="s">
        <v>1703</v>
      </c>
      <c r="C281" s="58" t="s">
        <v>1645</v>
      </c>
      <c r="D281" s="16" t="s">
        <v>1704</v>
      </c>
      <c r="E281" s="49">
        <f>data_566!H282</f>
        <v>326023</v>
      </c>
      <c r="F281" s="49">
        <f>data_566!M282</f>
        <v>47450</v>
      </c>
      <c r="H281" s="38">
        <f t="shared" si="8"/>
        <v>373473</v>
      </c>
      <c r="I281" s="38">
        <f>work!F309</f>
        <v>373473</v>
      </c>
      <c r="J281" s="158" t="b">
        <f t="shared" si="9"/>
        <v>1</v>
      </c>
    </row>
    <row r="282" spans="1:10" ht="15">
      <c r="A282" s="51">
        <v>279</v>
      </c>
      <c r="B282" s="58" t="s">
        <v>1706</v>
      </c>
      <c r="C282" s="58" t="s">
        <v>1645</v>
      </c>
      <c r="D282" s="16" t="s">
        <v>1707</v>
      </c>
      <c r="E282" s="49">
        <f>data_566!H283</f>
        <v>50183640</v>
      </c>
      <c r="F282" s="49">
        <f>data_566!M283</f>
        <v>24118322</v>
      </c>
      <c r="H282" s="38">
        <f t="shared" si="8"/>
        <v>74301962</v>
      </c>
      <c r="I282" s="38">
        <f>work!F310</f>
        <v>74301962</v>
      </c>
      <c r="J282" s="158" t="b">
        <f t="shared" si="9"/>
        <v>1</v>
      </c>
    </row>
    <row r="283" spans="1:10" ht="15">
      <c r="A283" s="51">
        <v>280</v>
      </c>
      <c r="B283" s="58" t="s">
        <v>1709</v>
      </c>
      <c r="C283" s="58" t="s">
        <v>1645</v>
      </c>
      <c r="D283" s="16" t="s">
        <v>1710</v>
      </c>
      <c r="E283" s="49">
        <f>data_566!H284</f>
        <v>30120103</v>
      </c>
      <c r="F283" s="49">
        <f>data_566!M284</f>
        <v>10697946</v>
      </c>
      <c r="H283" s="38">
        <f t="shared" si="8"/>
        <v>40818049</v>
      </c>
      <c r="I283" s="38">
        <f>work!F311</f>
        <v>40818049</v>
      </c>
      <c r="J283" s="158" t="b">
        <f t="shared" si="9"/>
        <v>1</v>
      </c>
    </row>
    <row r="284" spans="1:10" ht="15">
      <c r="A284" s="51">
        <v>281</v>
      </c>
      <c r="B284" s="58" t="s">
        <v>1712</v>
      </c>
      <c r="C284" s="58" t="s">
        <v>1645</v>
      </c>
      <c r="D284" s="16" t="s">
        <v>1713</v>
      </c>
      <c r="E284" s="49">
        <f>data_566!H285</f>
        <v>979354</v>
      </c>
      <c r="F284" s="49">
        <f>data_566!M285</f>
        <v>137051</v>
      </c>
      <c r="H284" s="38">
        <f t="shared" si="8"/>
        <v>1116405</v>
      </c>
      <c r="I284" s="38">
        <f>work!F312</f>
        <v>1116405</v>
      </c>
      <c r="J284" s="158" t="b">
        <f t="shared" si="9"/>
        <v>1</v>
      </c>
    </row>
    <row r="285" spans="1:10" ht="15">
      <c r="A285" s="51">
        <v>282</v>
      </c>
      <c r="B285" s="58" t="s">
        <v>1715</v>
      </c>
      <c r="C285" s="58" t="s">
        <v>1645</v>
      </c>
      <c r="D285" s="16" t="s">
        <v>1716</v>
      </c>
      <c r="E285" s="49">
        <f>data_566!H286</f>
        <v>7362845</v>
      </c>
      <c r="F285" s="49">
        <f>data_566!M286</f>
        <v>2226600</v>
      </c>
      <c r="H285" s="38">
        <f t="shared" si="8"/>
        <v>9589445</v>
      </c>
      <c r="I285" s="38">
        <f>work!F313</f>
        <v>9589445</v>
      </c>
      <c r="J285" s="158" t="b">
        <f t="shared" si="9"/>
        <v>1</v>
      </c>
    </row>
    <row r="286" spans="1:10" ht="15">
      <c r="A286" s="51">
        <v>283</v>
      </c>
      <c r="B286" s="58" t="s">
        <v>1718</v>
      </c>
      <c r="C286" s="58" t="s">
        <v>1645</v>
      </c>
      <c r="D286" s="16" t="s">
        <v>1719</v>
      </c>
      <c r="E286" s="49">
        <f>data_566!H287</f>
        <v>2951287</v>
      </c>
      <c r="F286" s="49">
        <f>data_566!M287</f>
        <v>3915981</v>
      </c>
      <c r="H286" s="38">
        <f t="shared" si="8"/>
        <v>6867268</v>
      </c>
      <c r="I286" s="38">
        <f>work!F314</f>
        <v>6867268</v>
      </c>
      <c r="J286" s="158" t="b">
        <f t="shared" si="9"/>
        <v>1</v>
      </c>
    </row>
    <row r="287" spans="1:10" ht="15">
      <c r="A287" s="51">
        <v>284</v>
      </c>
      <c r="B287" s="58" t="s">
        <v>1721</v>
      </c>
      <c r="C287" s="58" t="s">
        <v>1645</v>
      </c>
      <c r="D287" s="16" t="s">
        <v>1722</v>
      </c>
      <c r="E287" s="49">
        <f>data_566!H288</f>
        <v>1784189</v>
      </c>
      <c r="F287" s="49">
        <f>data_566!M288</f>
        <v>558607</v>
      </c>
      <c r="H287" s="38">
        <f t="shared" si="8"/>
        <v>2342796</v>
      </c>
      <c r="I287" s="38">
        <f>work!F315</f>
        <v>2342796</v>
      </c>
      <c r="J287" s="158" t="b">
        <f t="shared" si="9"/>
        <v>1</v>
      </c>
    </row>
    <row r="288" spans="1:10" ht="15">
      <c r="A288" s="51">
        <v>285</v>
      </c>
      <c r="B288" s="58" t="s">
        <v>1</v>
      </c>
      <c r="C288" s="58" t="s">
        <v>1723</v>
      </c>
      <c r="D288" s="16" t="s">
        <v>2</v>
      </c>
      <c r="E288" s="49">
        <f>data_566!H289</f>
        <v>11069457</v>
      </c>
      <c r="F288" s="49">
        <f>data_566!M289</f>
        <v>35438089</v>
      </c>
      <c r="H288" s="38">
        <f t="shared" si="8"/>
        <v>46507546</v>
      </c>
      <c r="I288" s="38">
        <f>work!F316</f>
        <v>46507546</v>
      </c>
      <c r="J288" s="158" t="b">
        <f t="shared" si="9"/>
        <v>1</v>
      </c>
    </row>
    <row r="289" spans="1:10" ht="15">
      <c r="A289" s="51">
        <v>286</v>
      </c>
      <c r="B289" s="58" t="s">
        <v>10</v>
      </c>
      <c r="C289" s="58" t="s">
        <v>1723</v>
      </c>
      <c r="D289" s="16" t="s">
        <v>11</v>
      </c>
      <c r="E289" s="49">
        <f>data_566!H290</f>
        <v>27982610</v>
      </c>
      <c r="F289" s="49">
        <f>data_566!M290</f>
        <v>87317483</v>
      </c>
      <c r="H289" s="38">
        <f t="shared" si="8"/>
        <v>115300093</v>
      </c>
      <c r="I289" s="38">
        <f>work!F317</f>
        <v>115300093</v>
      </c>
      <c r="J289" s="158" t="b">
        <f t="shared" si="9"/>
        <v>1</v>
      </c>
    </row>
    <row r="290" spans="1:10" ht="15">
      <c r="A290" s="51">
        <v>287</v>
      </c>
      <c r="B290" s="58" t="s">
        <v>13</v>
      </c>
      <c r="C290" s="58" t="s">
        <v>1723</v>
      </c>
      <c r="D290" s="16" t="s">
        <v>903</v>
      </c>
      <c r="E290" s="49">
        <f>data_566!H291</f>
        <v>49885156</v>
      </c>
      <c r="F290" s="49">
        <f>data_566!M291</f>
        <v>112256866</v>
      </c>
      <c r="H290" s="38">
        <f t="shared" si="8"/>
        <v>162142022</v>
      </c>
      <c r="I290" s="38">
        <f>work!F318</f>
        <v>162142022</v>
      </c>
      <c r="J290" s="158" t="b">
        <f t="shared" si="9"/>
        <v>1</v>
      </c>
    </row>
    <row r="291" spans="1:10" ht="15">
      <c r="A291" s="51">
        <v>288</v>
      </c>
      <c r="B291" s="58" t="s">
        <v>15</v>
      </c>
      <c r="C291" s="58" t="s">
        <v>1723</v>
      </c>
      <c r="D291" s="16" t="s">
        <v>16</v>
      </c>
      <c r="E291" s="49">
        <f>data_566!H292</f>
        <v>1756849</v>
      </c>
      <c r="F291" s="49">
        <f>data_566!M292</f>
        <v>8762900</v>
      </c>
      <c r="H291" s="38">
        <f t="shared" si="8"/>
        <v>10519749</v>
      </c>
      <c r="I291" s="38">
        <f>work!F319</f>
        <v>10519749</v>
      </c>
      <c r="J291" s="158" t="b">
        <f t="shared" si="9"/>
        <v>1</v>
      </c>
    </row>
    <row r="292" spans="1:10" ht="15">
      <c r="A292" s="51">
        <v>289</v>
      </c>
      <c r="B292" s="58" t="s">
        <v>18</v>
      </c>
      <c r="C292" s="58" t="s">
        <v>1723</v>
      </c>
      <c r="D292" s="16" t="s">
        <v>19</v>
      </c>
      <c r="E292" s="49">
        <f>data_566!H293</f>
        <v>1470940</v>
      </c>
      <c r="F292" s="49">
        <f>data_566!M293</f>
        <v>102855</v>
      </c>
      <c r="H292" s="38">
        <f t="shared" si="8"/>
        <v>1573795</v>
      </c>
      <c r="I292" s="38">
        <f>work!F320</f>
        <v>1573795</v>
      </c>
      <c r="J292" s="158" t="b">
        <f t="shared" si="9"/>
        <v>1</v>
      </c>
    </row>
    <row r="293" spans="1:10" ht="15">
      <c r="A293" s="51">
        <v>290</v>
      </c>
      <c r="B293" s="58" t="s">
        <v>21</v>
      </c>
      <c r="C293" s="58" t="s">
        <v>1723</v>
      </c>
      <c r="D293" s="16" t="s">
        <v>1450</v>
      </c>
      <c r="E293" s="49">
        <f>data_566!H294</f>
        <v>22529604</v>
      </c>
      <c r="F293" s="49">
        <f>data_566!M294</f>
        <v>13831913</v>
      </c>
      <c r="H293" s="38">
        <f t="shared" si="8"/>
        <v>36361517</v>
      </c>
      <c r="I293" s="38">
        <f>work!F321</f>
        <v>36361517</v>
      </c>
      <c r="J293" s="158" t="b">
        <f t="shared" si="9"/>
        <v>1</v>
      </c>
    </row>
    <row r="294" spans="1:10" ht="15">
      <c r="A294" s="51">
        <v>291</v>
      </c>
      <c r="B294" s="58" t="s">
        <v>23</v>
      </c>
      <c r="C294" s="58" t="s">
        <v>1723</v>
      </c>
      <c r="D294" s="16" t="s">
        <v>1453</v>
      </c>
      <c r="E294" s="49">
        <f>data_566!H295</f>
        <v>17973991</v>
      </c>
      <c r="F294" s="49">
        <f>data_566!M295</f>
        <v>75344221</v>
      </c>
      <c r="H294" s="38">
        <f t="shared" si="8"/>
        <v>93318212</v>
      </c>
      <c r="I294" s="38">
        <f>work!F322</f>
        <v>93318212</v>
      </c>
      <c r="J294" s="158" t="b">
        <f t="shared" si="9"/>
        <v>1</v>
      </c>
    </row>
    <row r="295" spans="1:10" ht="15">
      <c r="A295" s="51">
        <v>292</v>
      </c>
      <c r="B295" s="58" t="s">
        <v>25</v>
      </c>
      <c r="C295" s="58" t="s">
        <v>1723</v>
      </c>
      <c r="D295" s="16" t="s">
        <v>26</v>
      </c>
      <c r="E295" s="49">
        <f>data_566!H296</f>
        <v>794399</v>
      </c>
      <c r="F295" s="49">
        <f>data_566!M296</f>
        <v>3825214</v>
      </c>
      <c r="H295" s="38">
        <f t="shared" si="8"/>
        <v>4619613</v>
      </c>
      <c r="I295" s="38">
        <f>work!F323</f>
        <v>4619613</v>
      </c>
      <c r="J295" s="158" t="b">
        <f t="shared" si="9"/>
        <v>1</v>
      </c>
    </row>
    <row r="296" spans="1:10" ht="15">
      <c r="A296" s="51">
        <v>293</v>
      </c>
      <c r="B296" s="58" t="s">
        <v>28</v>
      </c>
      <c r="C296" s="58" t="s">
        <v>1723</v>
      </c>
      <c r="D296" s="16" t="s">
        <v>29</v>
      </c>
      <c r="E296" s="49">
        <f>data_566!H297</f>
        <v>0</v>
      </c>
      <c r="F296" s="49">
        <f>data_566!M297</f>
        <v>0</v>
      </c>
      <c r="H296" s="38">
        <f t="shared" si="8"/>
        <v>0</v>
      </c>
      <c r="I296" s="38">
        <v>0</v>
      </c>
      <c r="J296" s="158" t="b">
        <f t="shared" si="9"/>
        <v>1</v>
      </c>
    </row>
    <row r="297" spans="1:10" ht="15">
      <c r="A297" s="51">
        <v>294</v>
      </c>
      <c r="B297" s="58" t="s">
        <v>31</v>
      </c>
      <c r="C297" s="58" t="s">
        <v>1723</v>
      </c>
      <c r="D297" s="16" t="s">
        <v>2320</v>
      </c>
      <c r="E297" s="49">
        <f>data_566!H298</f>
        <v>78020017</v>
      </c>
      <c r="F297" s="49">
        <f>data_566!M298</f>
        <v>134969340</v>
      </c>
      <c r="H297" s="38">
        <f t="shared" si="8"/>
        <v>212989357</v>
      </c>
      <c r="I297" s="38">
        <f>work!F325</f>
        <v>212989357</v>
      </c>
      <c r="J297" s="158" t="b">
        <f t="shared" si="9"/>
        <v>1</v>
      </c>
    </row>
    <row r="298" spans="1:10" ht="15">
      <c r="A298" s="51">
        <v>295</v>
      </c>
      <c r="B298" s="58" t="s">
        <v>33</v>
      </c>
      <c r="C298" s="58" t="s">
        <v>1723</v>
      </c>
      <c r="D298" s="16" t="s">
        <v>34</v>
      </c>
      <c r="E298" s="49">
        <f>data_566!H299</f>
        <v>24354174</v>
      </c>
      <c r="F298" s="49">
        <f>data_566!M299</f>
        <v>21835620</v>
      </c>
      <c r="H298" s="38">
        <f t="shared" si="8"/>
        <v>46189794</v>
      </c>
      <c r="I298" s="38">
        <f>work!F326</f>
        <v>46189794</v>
      </c>
      <c r="J298" s="158" t="b">
        <f t="shared" si="9"/>
        <v>1</v>
      </c>
    </row>
    <row r="299" spans="1:10" ht="15">
      <c r="A299" s="51">
        <v>296</v>
      </c>
      <c r="B299" s="58" t="s">
        <v>36</v>
      </c>
      <c r="C299" s="58" t="s">
        <v>1723</v>
      </c>
      <c r="D299" s="16" t="s">
        <v>5</v>
      </c>
      <c r="E299" s="49">
        <f>data_566!H300</f>
        <v>21002197</v>
      </c>
      <c r="F299" s="49">
        <f>data_566!M300</f>
        <v>11560600</v>
      </c>
      <c r="H299" s="38">
        <f t="shared" si="8"/>
        <v>32562797</v>
      </c>
      <c r="I299" s="38">
        <f>work!F327</f>
        <v>32562797</v>
      </c>
      <c r="J299" s="158" t="b">
        <f t="shared" si="9"/>
        <v>1</v>
      </c>
    </row>
    <row r="300" spans="1:10" ht="15">
      <c r="A300" s="51">
        <v>297</v>
      </c>
      <c r="B300" s="58" t="s">
        <v>38</v>
      </c>
      <c r="C300" s="58" t="s">
        <v>1723</v>
      </c>
      <c r="D300" s="16" t="s">
        <v>39</v>
      </c>
      <c r="E300" s="49">
        <f>data_566!H301</f>
        <v>14407395</v>
      </c>
      <c r="F300" s="49">
        <f>data_566!M301</f>
        <v>44665531</v>
      </c>
      <c r="H300" s="38">
        <f t="shared" si="8"/>
        <v>59072926</v>
      </c>
      <c r="I300" s="38">
        <f>work!F328</f>
        <v>59072926</v>
      </c>
      <c r="J300" s="158" t="b">
        <f t="shared" si="9"/>
        <v>1</v>
      </c>
    </row>
    <row r="301" spans="1:10" ht="15">
      <c r="A301" s="51">
        <v>298</v>
      </c>
      <c r="B301" s="58" t="s">
        <v>42</v>
      </c>
      <c r="C301" s="58" t="s">
        <v>40</v>
      </c>
      <c r="D301" s="16" t="s">
        <v>43</v>
      </c>
      <c r="E301" s="49">
        <f>data_566!H302</f>
        <v>10638577</v>
      </c>
      <c r="F301" s="49">
        <f>data_566!M302</f>
        <v>78947360</v>
      </c>
      <c r="H301" s="38">
        <f t="shared" si="8"/>
        <v>89585937</v>
      </c>
      <c r="I301" s="38">
        <f>work!F329</f>
        <v>89585937</v>
      </c>
      <c r="J301" s="158" t="b">
        <f t="shared" si="9"/>
        <v>1</v>
      </c>
    </row>
    <row r="302" spans="1:10" ht="15">
      <c r="A302" s="51">
        <v>299</v>
      </c>
      <c r="B302" s="58" t="s">
        <v>45</v>
      </c>
      <c r="C302" s="58" t="s">
        <v>40</v>
      </c>
      <c r="D302" s="16" t="s">
        <v>46</v>
      </c>
      <c r="E302" s="49">
        <f>data_566!H303</f>
        <v>4231881</v>
      </c>
      <c r="F302" s="49">
        <f>data_566!M303</f>
        <v>39720003</v>
      </c>
      <c r="H302" s="38">
        <f t="shared" si="8"/>
        <v>43951884</v>
      </c>
      <c r="I302" s="38">
        <f>work!F330</f>
        <v>43951884</v>
      </c>
      <c r="J302" s="158" t="b">
        <f t="shared" si="9"/>
        <v>1</v>
      </c>
    </row>
    <row r="303" spans="1:10" ht="15">
      <c r="A303" s="51">
        <v>300</v>
      </c>
      <c r="B303" s="58" t="s">
        <v>48</v>
      </c>
      <c r="C303" s="58" t="s">
        <v>40</v>
      </c>
      <c r="D303" s="16" t="s">
        <v>49</v>
      </c>
      <c r="E303" s="49">
        <f>data_566!H304</f>
        <v>40991874</v>
      </c>
      <c r="F303" s="49">
        <f>data_566!M304</f>
        <v>4689918</v>
      </c>
      <c r="H303" s="38">
        <f t="shared" si="8"/>
        <v>45681792</v>
      </c>
      <c r="I303" s="38">
        <f>work!F331</f>
        <v>45681792</v>
      </c>
      <c r="J303" s="158" t="b">
        <f t="shared" si="9"/>
        <v>1</v>
      </c>
    </row>
    <row r="304" spans="1:10" ht="15">
      <c r="A304" s="51">
        <v>301</v>
      </c>
      <c r="B304" s="58" t="s">
        <v>51</v>
      </c>
      <c r="C304" s="58" t="s">
        <v>40</v>
      </c>
      <c r="D304" s="16" t="s">
        <v>52</v>
      </c>
      <c r="E304" s="49">
        <f>data_566!H305</f>
        <v>21591422</v>
      </c>
      <c r="F304" s="49">
        <f>data_566!M305</f>
        <v>49409075</v>
      </c>
      <c r="H304" s="38">
        <f t="shared" si="8"/>
        <v>71000497</v>
      </c>
      <c r="I304" s="38">
        <f>work!F332</f>
        <v>71000497</v>
      </c>
      <c r="J304" s="158" t="b">
        <f t="shared" si="9"/>
        <v>1</v>
      </c>
    </row>
    <row r="305" spans="1:10" ht="15">
      <c r="A305" s="51">
        <v>302</v>
      </c>
      <c r="B305" s="58" t="s">
        <v>54</v>
      </c>
      <c r="C305" s="58" t="s">
        <v>40</v>
      </c>
      <c r="D305" s="16" t="s">
        <v>55</v>
      </c>
      <c r="E305" s="49">
        <f>data_566!H306</f>
        <v>80778554</v>
      </c>
      <c r="F305" s="49">
        <f>data_566!M306</f>
        <v>86325529</v>
      </c>
      <c r="H305" s="38">
        <f t="shared" si="8"/>
        <v>167104083</v>
      </c>
      <c r="I305" s="38">
        <f>work!F333</f>
        <v>167104083</v>
      </c>
      <c r="J305" s="158" t="b">
        <f t="shared" si="9"/>
        <v>1</v>
      </c>
    </row>
    <row r="306" spans="1:10" ht="15">
      <c r="A306" s="51">
        <v>303</v>
      </c>
      <c r="B306" s="58" t="s">
        <v>57</v>
      </c>
      <c r="C306" s="58" t="s">
        <v>40</v>
      </c>
      <c r="D306" s="16" t="s">
        <v>58</v>
      </c>
      <c r="E306" s="49">
        <f>data_566!H307</f>
        <v>1652495</v>
      </c>
      <c r="F306" s="49">
        <f>data_566!M307</f>
        <v>109379</v>
      </c>
      <c r="H306" s="38">
        <f t="shared" si="8"/>
        <v>1761874</v>
      </c>
      <c r="I306" s="38">
        <f>work!F334</f>
        <v>1761874</v>
      </c>
      <c r="J306" s="158" t="b">
        <f t="shared" si="9"/>
        <v>1</v>
      </c>
    </row>
    <row r="307" spans="1:10" ht="15">
      <c r="A307" s="51">
        <v>304</v>
      </c>
      <c r="B307" s="58" t="s">
        <v>60</v>
      </c>
      <c r="C307" s="58" t="s">
        <v>40</v>
      </c>
      <c r="D307" s="16" t="s">
        <v>61</v>
      </c>
      <c r="E307" s="49">
        <f>data_566!H308</f>
        <v>7121568</v>
      </c>
      <c r="F307" s="49">
        <f>data_566!M308</f>
        <v>168231</v>
      </c>
      <c r="H307" s="38">
        <f t="shared" si="8"/>
        <v>7289799</v>
      </c>
      <c r="I307" s="38">
        <f>work!F335</f>
        <v>7289799</v>
      </c>
      <c r="J307" s="158" t="b">
        <f t="shared" si="9"/>
        <v>1</v>
      </c>
    </row>
    <row r="308" spans="1:10" ht="15">
      <c r="A308" s="51">
        <v>305</v>
      </c>
      <c r="B308" s="58" t="s">
        <v>63</v>
      </c>
      <c r="C308" s="58" t="s">
        <v>40</v>
      </c>
      <c r="D308" s="16" t="s">
        <v>64</v>
      </c>
      <c r="E308" s="49">
        <f>data_566!H309</f>
        <v>1717006</v>
      </c>
      <c r="F308" s="49">
        <f>data_566!M309</f>
        <v>3342996</v>
      </c>
      <c r="H308" s="38">
        <f t="shared" si="8"/>
        <v>5060002</v>
      </c>
      <c r="I308" s="38">
        <f>work!F336</f>
        <v>5060002</v>
      </c>
      <c r="J308" s="158" t="b">
        <f t="shared" si="9"/>
        <v>1</v>
      </c>
    </row>
    <row r="309" spans="1:10" ht="15">
      <c r="A309" s="51">
        <v>306</v>
      </c>
      <c r="B309" s="58" t="s">
        <v>66</v>
      </c>
      <c r="C309" s="58" t="s">
        <v>40</v>
      </c>
      <c r="D309" s="16" t="s">
        <v>67</v>
      </c>
      <c r="E309" s="49">
        <f>data_566!H310</f>
        <v>34303793</v>
      </c>
      <c r="F309" s="49">
        <f>data_566!M310</f>
        <v>18747123</v>
      </c>
      <c r="H309" s="38">
        <f t="shared" si="8"/>
        <v>53050916</v>
      </c>
      <c r="I309" s="38">
        <f>work!F337</f>
        <v>53050916</v>
      </c>
      <c r="J309" s="158" t="b">
        <f t="shared" si="9"/>
        <v>1</v>
      </c>
    </row>
    <row r="310" spans="1:10" ht="15">
      <c r="A310" s="51">
        <v>307</v>
      </c>
      <c r="B310" s="58" t="s">
        <v>69</v>
      </c>
      <c r="C310" s="58" t="s">
        <v>40</v>
      </c>
      <c r="D310" s="16" t="s">
        <v>70</v>
      </c>
      <c r="E310" s="49">
        <f>data_566!H311</f>
        <v>13946404</v>
      </c>
      <c r="F310" s="49">
        <f>data_566!M311</f>
        <v>4615402</v>
      </c>
      <c r="H310" s="38">
        <f t="shared" si="8"/>
        <v>18561806</v>
      </c>
      <c r="I310" s="38">
        <f>work!F338</f>
        <v>18561806</v>
      </c>
      <c r="J310" s="158" t="b">
        <f t="shared" si="9"/>
        <v>1</v>
      </c>
    </row>
    <row r="311" spans="1:10" ht="15">
      <c r="A311" s="51">
        <v>308</v>
      </c>
      <c r="B311" s="58" t="s">
        <v>72</v>
      </c>
      <c r="C311" s="58" t="s">
        <v>40</v>
      </c>
      <c r="D311" s="16" t="s">
        <v>73</v>
      </c>
      <c r="E311" s="49">
        <f>data_566!H312</f>
        <v>5668379</v>
      </c>
      <c r="F311" s="49">
        <f>data_566!M312</f>
        <v>12596667</v>
      </c>
      <c r="H311" s="38">
        <f t="shared" si="8"/>
        <v>18265046</v>
      </c>
      <c r="I311" s="38">
        <f>work!F339</f>
        <v>18265046</v>
      </c>
      <c r="J311" s="158" t="b">
        <f t="shared" si="9"/>
        <v>1</v>
      </c>
    </row>
    <row r="312" spans="1:10" ht="15">
      <c r="A312" s="51">
        <v>309</v>
      </c>
      <c r="B312" s="58" t="s">
        <v>75</v>
      </c>
      <c r="C312" s="58" t="s">
        <v>40</v>
      </c>
      <c r="D312" s="16" t="s">
        <v>76</v>
      </c>
      <c r="E312" s="49">
        <f>data_566!H313</f>
        <v>2467225</v>
      </c>
      <c r="F312" s="49">
        <f>data_566!M313</f>
        <v>766906</v>
      </c>
      <c r="H312" s="38">
        <f t="shared" si="8"/>
        <v>3234131</v>
      </c>
      <c r="I312" s="38">
        <f>work!F340</f>
        <v>3234131</v>
      </c>
      <c r="J312" s="158" t="b">
        <f t="shared" si="9"/>
        <v>1</v>
      </c>
    </row>
    <row r="313" spans="1:10" ht="15">
      <c r="A313" s="51">
        <v>310</v>
      </c>
      <c r="B313" s="58" t="s">
        <v>78</v>
      </c>
      <c r="C313" s="58" t="s">
        <v>40</v>
      </c>
      <c r="D313" s="16" t="s">
        <v>1569</v>
      </c>
      <c r="E313" s="49">
        <f>data_566!H314</f>
        <v>90024433</v>
      </c>
      <c r="F313" s="49">
        <f>data_566!M314</f>
        <v>73117642</v>
      </c>
      <c r="H313" s="38">
        <f t="shared" si="8"/>
        <v>163142075</v>
      </c>
      <c r="I313" s="38">
        <f>work!F341</f>
        <v>163142075</v>
      </c>
      <c r="J313" s="158" t="b">
        <f t="shared" si="9"/>
        <v>1</v>
      </c>
    </row>
    <row r="314" spans="1:10" ht="15">
      <c r="A314" s="51">
        <v>311</v>
      </c>
      <c r="B314" s="58" t="s">
        <v>80</v>
      </c>
      <c r="C314" s="58" t="s">
        <v>40</v>
      </c>
      <c r="D314" s="16" t="s">
        <v>572</v>
      </c>
      <c r="E314" s="49">
        <f>data_566!H315</f>
        <v>17819342</v>
      </c>
      <c r="F314" s="49">
        <f>data_566!M315</f>
        <v>160816449</v>
      </c>
      <c r="H314" s="38">
        <f t="shared" si="8"/>
        <v>178635791</v>
      </c>
      <c r="I314" s="38">
        <f>work!F342</f>
        <v>178635791</v>
      </c>
      <c r="J314" s="158" t="b">
        <f t="shared" si="9"/>
        <v>1</v>
      </c>
    </row>
    <row r="315" spans="1:10" ht="15">
      <c r="A315" s="51">
        <v>312</v>
      </c>
      <c r="B315" s="58" t="s">
        <v>82</v>
      </c>
      <c r="C315" s="58" t="s">
        <v>40</v>
      </c>
      <c r="D315" s="16" t="s">
        <v>83</v>
      </c>
      <c r="E315" s="49">
        <f>data_566!H316</f>
        <v>11125226</v>
      </c>
      <c r="F315" s="49">
        <f>data_566!M316</f>
        <v>16561715</v>
      </c>
      <c r="H315" s="38">
        <f t="shared" si="8"/>
        <v>27686941</v>
      </c>
      <c r="I315" s="38">
        <f>work!F343</f>
        <v>27686941</v>
      </c>
      <c r="J315" s="158" t="b">
        <f t="shared" si="9"/>
        <v>1</v>
      </c>
    </row>
    <row r="316" spans="1:10" ht="15">
      <c r="A316" s="51">
        <v>313</v>
      </c>
      <c r="B316" s="58" t="s">
        <v>85</v>
      </c>
      <c r="C316" s="58" t="s">
        <v>40</v>
      </c>
      <c r="D316" s="16" t="s">
        <v>86</v>
      </c>
      <c r="E316" s="49">
        <f>data_566!H317</f>
        <v>27732116</v>
      </c>
      <c r="F316" s="49">
        <f>data_566!M317</f>
        <v>77450845</v>
      </c>
      <c r="H316" s="38">
        <f t="shared" si="8"/>
        <v>105182961</v>
      </c>
      <c r="I316" s="38">
        <f>work!F344</f>
        <v>105182961</v>
      </c>
      <c r="J316" s="158" t="b">
        <f t="shared" si="9"/>
        <v>1</v>
      </c>
    </row>
    <row r="317" spans="1:10" ht="15">
      <c r="A317" s="51">
        <v>314</v>
      </c>
      <c r="B317" s="58" t="s">
        <v>88</v>
      </c>
      <c r="C317" s="58" t="s">
        <v>40</v>
      </c>
      <c r="D317" s="16" t="s">
        <v>89</v>
      </c>
      <c r="E317" s="49">
        <f>data_566!H318</f>
        <v>36346399</v>
      </c>
      <c r="F317" s="49">
        <f>data_566!M318</f>
        <v>68444564</v>
      </c>
      <c r="H317" s="38">
        <f t="shared" si="8"/>
        <v>104790963</v>
      </c>
      <c r="I317" s="38">
        <f>work!F345</f>
        <v>104790963</v>
      </c>
      <c r="J317" s="158" t="b">
        <f t="shared" si="9"/>
        <v>1</v>
      </c>
    </row>
    <row r="318" spans="1:10" ht="15">
      <c r="A318" s="51">
        <v>315</v>
      </c>
      <c r="B318" s="58" t="s">
        <v>91</v>
      </c>
      <c r="C318" s="58" t="s">
        <v>40</v>
      </c>
      <c r="D318" s="16" t="s">
        <v>92</v>
      </c>
      <c r="E318" s="49">
        <f>data_566!H319</f>
        <v>12245182</v>
      </c>
      <c r="F318" s="49">
        <f>data_566!M319</f>
        <v>71395794</v>
      </c>
      <c r="H318" s="38">
        <f t="shared" si="8"/>
        <v>83640976</v>
      </c>
      <c r="I318" s="38">
        <f>work!F346</f>
        <v>83640976</v>
      </c>
      <c r="J318" s="158" t="b">
        <f t="shared" si="9"/>
        <v>1</v>
      </c>
    </row>
    <row r="319" spans="1:10" ht="15">
      <c r="A319" s="51">
        <v>316</v>
      </c>
      <c r="B319" s="58" t="s">
        <v>94</v>
      </c>
      <c r="C319" s="58" t="s">
        <v>40</v>
      </c>
      <c r="D319" s="16" t="s">
        <v>95</v>
      </c>
      <c r="E319" s="49">
        <f>data_566!H320</f>
        <v>26357326</v>
      </c>
      <c r="F319" s="49">
        <f>data_566!M320</f>
        <v>4571724</v>
      </c>
      <c r="H319" s="38">
        <f t="shared" si="8"/>
        <v>30929050</v>
      </c>
      <c r="I319" s="38">
        <f>work!F347</f>
        <v>30929050</v>
      </c>
      <c r="J319" s="158" t="b">
        <f t="shared" si="9"/>
        <v>1</v>
      </c>
    </row>
    <row r="320" spans="1:10" ht="15">
      <c r="A320" s="51">
        <v>317</v>
      </c>
      <c r="B320" s="58" t="s">
        <v>97</v>
      </c>
      <c r="C320" s="58" t="s">
        <v>40</v>
      </c>
      <c r="D320" s="16" t="s">
        <v>98</v>
      </c>
      <c r="E320" s="49">
        <f>data_566!H321</f>
        <v>3661788</v>
      </c>
      <c r="F320" s="49">
        <f>data_566!M321</f>
        <v>1216854</v>
      </c>
      <c r="H320" s="38">
        <f t="shared" si="8"/>
        <v>4878642</v>
      </c>
      <c r="I320" s="38">
        <f>work!F348</f>
        <v>4878642</v>
      </c>
      <c r="J320" s="158" t="b">
        <f t="shared" si="9"/>
        <v>1</v>
      </c>
    </row>
    <row r="321" spans="1:10" ht="15">
      <c r="A321" s="51">
        <v>318</v>
      </c>
      <c r="B321" s="58" t="s">
        <v>100</v>
      </c>
      <c r="C321" s="58" t="s">
        <v>40</v>
      </c>
      <c r="D321" s="16" t="s">
        <v>101</v>
      </c>
      <c r="E321" s="49">
        <f>data_566!H322</f>
        <v>29264095</v>
      </c>
      <c r="F321" s="49">
        <f>data_566!M322</f>
        <v>112751355</v>
      </c>
      <c r="H321" s="38">
        <f t="shared" si="8"/>
        <v>142015450</v>
      </c>
      <c r="I321" s="38">
        <f>work!F349</f>
        <v>142015450</v>
      </c>
      <c r="J321" s="158" t="b">
        <f t="shared" si="9"/>
        <v>1</v>
      </c>
    </row>
    <row r="322" spans="1:10" ht="15">
      <c r="A322" s="51">
        <v>319</v>
      </c>
      <c r="B322" s="58" t="s">
        <v>103</v>
      </c>
      <c r="C322" s="58" t="s">
        <v>40</v>
      </c>
      <c r="D322" s="16" t="s">
        <v>104</v>
      </c>
      <c r="E322" s="49">
        <f>data_566!H323</f>
        <v>15046109</v>
      </c>
      <c r="F322" s="49">
        <f>data_566!M323</f>
        <v>21628295</v>
      </c>
      <c r="H322" s="38">
        <f t="shared" si="8"/>
        <v>36674404</v>
      </c>
      <c r="I322" s="38">
        <f>work!F350</f>
        <v>36674404</v>
      </c>
      <c r="J322" s="158" t="b">
        <f t="shared" si="9"/>
        <v>1</v>
      </c>
    </row>
    <row r="323" spans="1:10" ht="15">
      <c r="A323" s="51">
        <v>320</v>
      </c>
      <c r="B323" s="58" t="s">
        <v>106</v>
      </c>
      <c r="C323" s="58" t="s">
        <v>40</v>
      </c>
      <c r="D323" s="16" t="s">
        <v>107</v>
      </c>
      <c r="E323" s="49">
        <f>data_566!H324</f>
        <v>4008431</v>
      </c>
      <c r="F323" s="49">
        <f>data_566!M324</f>
        <v>909857</v>
      </c>
      <c r="H323" s="38">
        <f t="shared" si="8"/>
        <v>4918288</v>
      </c>
      <c r="I323" s="38">
        <f>work!F351</f>
        <v>4918288</v>
      </c>
      <c r="J323" s="158" t="b">
        <f t="shared" si="9"/>
        <v>1</v>
      </c>
    </row>
    <row r="324" spans="1:10" ht="15">
      <c r="A324" s="51">
        <v>321</v>
      </c>
      <c r="B324" s="58" t="s">
        <v>109</v>
      </c>
      <c r="C324" s="58" t="s">
        <v>40</v>
      </c>
      <c r="D324" s="16" t="s">
        <v>110</v>
      </c>
      <c r="E324" s="49">
        <f>data_566!H325</f>
        <v>3417253</v>
      </c>
      <c r="F324" s="49">
        <f>data_566!M325</f>
        <v>703555</v>
      </c>
      <c r="H324" s="38">
        <f t="shared" si="8"/>
        <v>4120808</v>
      </c>
      <c r="I324" s="38">
        <f>work!F352</f>
        <v>4120808</v>
      </c>
      <c r="J324" s="158" t="b">
        <f t="shared" si="9"/>
        <v>1</v>
      </c>
    </row>
    <row r="325" spans="1:10" ht="15">
      <c r="A325" s="51">
        <v>322</v>
      </c>
      <c r="B325" s="58" t="s">
        <v>112</v>
      </c>
      <c r="C325" s="58" t="s">
        <v>40</v>
      </c>
      <c r="D325" s="16" t="s">
        <v>113</v>
      </c>
      <c r="E325" s="49">
        <f>data_566!H326</f>
        <v>63027233</v>
      </c>
      <c r="F325" s="49">
        <f>data_566!M326</f>
        <v>143214047</v>
      </c>
      <c r="H325" s="38">
        <f aca="true" t="shared" si="10" ref="H325:H388">E325+F325</f>
        <v>206241280</v>
      </c>
      <c r="I325" s="38">
        <f>work!F353</f>
        <v>206241280</v>
      </c>
      <c r="J325" s="158" t="b">
        <f aca="true" t="shared" si="11" ref="J325:J388">H325=I325</f>
        <v>1</v>
      </c>
    </row>
    <row r="326" spans="1:10" ht="15">
      <c r="A326" s="51">
        <v>323</v>
      </c>
      <c r="B326" s="58" t="s">
        <v>116</v>
      </c>
      <c r="C326" s="58" t="s">
        <v>114</v>
      </c>
      <c r="D326" s="16" t="s">
        <v>117</v>
      </c>
      <c r="E326" s="49">
        <f>data_566!H327</f>
        <v>6049771</v>
      </c>
      <c r="F326" s="49">
        <f>data_566!M327</f>
        <v>788278</v>
      </c>
      <c r="H326" s="38">
        <f t="shared" si="10"/>
        <v>6838049</v>
      </c>
      <c r="I326" s="38">
        <f>work!F354</f>
        <v>6838049</v>
      </c>
      <c r="J326" s="158" t="b">
        <f t="shared" si="11"/>
        <v>1</v>
      </c>
    </row>
    <row r="327" spans="1:10" ht="15">
      <c r="A327" s="51">
        <v>324</v>
      </c>
      <c r="B327" s="58" t="s">
        <v>119</v>
      </c>
      <c r="C327" s="58" t="s">
        <v>114</v>
      </c>
      <c r="D327" s="16" t="s">
        <v>120</v>
      </c>
      <c r="E327" s="49">
        <f>data_566!H328</f>
        <v>1095679</v>
      </c>
      <c r="F327" s="49">
        <f>data_566!M328</f>
        <v>219121</v>
      </c>
      <c r="H327" s="38">
        <f t="shared" si="10"/>
        <v>1314800</v>
      </c>
      <c r="I327" s="38">
        <f>work!F355</f>
        <v>1314800</v>
      </c>
      <c r="J327" s="158" t="b">
        <f t="shared" si="11"/>
        <v>1</v>
      </c>
    </row>
    <row r="328" spans="1:10" ht="15">
      <c r="A328" s="51">
        <v>325</v>
      </c>
      <c r="B328" s="58" t="s">
        <v>122</v>
      </c>
      <c r="C328" s="58" t="s">
        <v>114</v>
      </c>
      <c r="D328" s="16" t="s">
        <v>123</v>
      </c>
      <c r="E328" s="49">
        <f>data_566!H329</f>
        <v>24150849</v>
      </c>
      <c r="F328" s="49">
        <f>data_566!M329</f>
        <v>4219521</v>
      </c>
      <c r="H328" s="38">
        <f t="shared" si="10"/>
        <v>28370370</v>
      </c>
      <c r="I328" s="38">
        <f>work!F356</f>
        <v>28370370</v>
      </c>
      <c r="J328" s="158" t="b">
        <f t="shared" si="11"/>
        <v>1</v>
      </c>
    </row>
    <row r="329" spans="1:10" ht="15">
      <c r="A329" s="51">
        <v>326</v>
      </c>
      <c r="B329" s="58" t="s">
        <v>125</v>
      </c>
      <c r="C329" s="58" t="s">
        <v>114</v>
      </c>
      <c r="D329" s="16" t="s">
        <v>126</v>
      </c>
      <c r="E329" s="49">
        <f>data_566!H330</f>
        <v>6322813</v>
      </c>
      <c r="F329" s="49">
        <f>data_566!M330</f>
        <v>914471</v>
      </c>
      <c r="H329" s="38">
        <f t="shared" si="10"/>
        <v>7237284</v>
      </c>
      <c r="I329" s="38">
        <f>work!F357</f>
        <v>7237284</v>
      </c>
      <c r="J329" s="158" t="b">
        <f t="shared" si="11"/>
        <v>1</v>
      </c>
    </row>
    <row r="330" spans="1:10" ht="15">
      <c r="A330" s="51">
        <v>327</v>
      </c>
      <c r="B330" s="58" t="s">
        <v>128</v>
      </c>
      <c r="C330" s="58" t="s">
        <v>114</v>
      </c>
      <c r="D330" s="16" t="s">
        <v>129</v>
      </c>
      <c r="E330" s="49">
        <f>data_566!H331</f>
        <v>5612069</v>
      </c>
      <c r="F330" s="49">
        <f>data_566!M331</f>
        <v>142500</v>
      </c>
      <c r="H330" s="38">
        <f t="shared" si="10"/>
        <v>5754569</v>
      </c>
      <c r="I330" s="38">
        <f>work!F358</f>
        <v>5754569</v>
      </c>
      <c r="J330" s="158" t="b">
        <f t="shared" si="11"/>
        <v>1</v>
      </c>
    </row>
    <row r="331" spans="1:10" ht="15">
      <c r="A331" s="51">
        <v>328</v>
      </c>
      <c r="B331" s="58" t="s">
        <v>131</v>
      </c>
      <c r="C331" s="58" t="s">
        <v>114</v>
      </c>
      <c r="D331" s="16" t="s">
        <v>132</v>
      </c>
      <c r="E331" s="49">
        <f>data_566!H332</f>
        <v>11390406</v>
      </c>
      <c r="F331" s="49">
        <f>data_566!M332</f>
        <v>6823190</v>
      </c>
      <c r="H331" s="38">
        <f t="shared" si="10"/>
        <v>18213596</v>
      </c>
      <c r="I331" s="38">
        <f>work!F359</f>
        <v>18213596</v>
      </c>
      <c r="J331" s="158" t="b">
        <f t="shared" si="11"/>
        <v>1</v>
      </c>
    </row>
    <row r="332" spans="1:10" ht="15">
      <c r="A332" s="51">
        <v>329</v>
      </c>
      <c r="B332" s="58" t="s">
        <v>134</v>
      </c>
      <c r="C332" s="58" t="s">
        <v>114</v>
      </c>
      <c r="D332" s="16" t="s">
        <v>135</v>
      </c>
      <c r="E332" s="49">
        <f>data_566!H333</f>
        <v>13096893</v>
      </c>
      <c r="F332" s="49">
        <f>data_566!M333</f>
        <v>331569</v>
      </c>
      <c r="H332" s="38">
        <f t="shared" si="10"/>
        <v>13428462</v>
      </c>
      <c r="I332" s="38">
        <f>work!F360</f>
        <v>13428462</v>
      </c>
      <c r="J332" s="158" t="b">
        <f t="shared" si="11"/>
        <v>1</v>
      </c>
    </row>
    <row r="333" spans="1:10" ht="15">
      <c r="A333" s="51">
        <v>330</v>
      </c>
      <c r="B333" s="58" t="s">
        <v>137</v>
      </c>
      <c r="C333" s="58" t="s">
        <v>114</v>
      </c>
      <c r="D333" s="16" t="s">
        <v>138</v>
      </c>
      <c r="E333" s="49">
        <f>data_566!H334</f>
        <v>10080854</v>
      </c>
      <c r="F333" s="49">
        <f>data_566!M334</f>
        <v>1989315</v>
      </c>
      <c r="H333" s="38">
        <f t="shared" si="10"/>
        <v>12070169</v>
      </c>
      <c r="I333" s="38">
        <f>work!F361</f>
        <v>12070169</v>
      </c>
      <c r="J333" s="158" t="b">
        <f t="shared" si="11"/>
        <v>1</v>
      </c>
    </row>
    <row r="334" spans="1:10" ht="15">
      <c r="A334" s="51">
        <v>331</v>
      </c>
      <c r="B334" s="58" t="s">
        <v>140</v>
      </c>
      <c r="C334" s="58" t="s">
        <v>114</v>
      </c>
      <c r="D334" s="16" t="s">
        <v>141</v>
      </c>
      <c r="E334" s="49">
        <f>data_566!H335</f>
        <v>16888953</v>
      </c>
      <c r="F334" s="49">
        <f>data_566!M335</f>
        <v>17048688</v>
      </c>
      <c r="H334" s="38">
        <f t="shared" si="10"/>
        <v>33937641</v>
      </c>
      <c r="I334" s="38">
        <f>work!F362</f>
        <v>33937641</v>
      </c>
      <c r="J334" s="158" t="b">
        <f t="shared" si="11"/>
        <v>1</v>
      </c>
    </row>
    <row r="335" spans="1:10" ht="15">
      <c r="A335" s="51">
        <v>332</v>
      </c>
      <c r="B335" s="58" t="s">
        <v>143</v>
      </c>
      <c r="C335" s="58" t="s">
        <v>114</v>
      </c>
      <c r="D335" s="16" t="s">
        <v>144</v>
      </c>
      <c r="E335" s="49">
        <f>data_566!H336</f>
        <v>12721048</v>
      </c>
      <c r="F335" s="49">
        <f>data_566!M336</f>
        <v>3128379</v>
      </c>
      <c r="H335" s="38">
        <f t="shared" si="10"/>
        <v>15849427</v>
      </c>
      <c r="I335" s="38">
        <f>work!F363</f>
        <v>15849427</v>
      </c>
      <c r="J335" s="158" t="b">
        <f t="shared" si="11"/>
        <v>1</v>
      </c>
    </row>
    <row r="336" spans="1:10" ht="15">
      <c r="A336" s="51">
        <v>333</v>
      </c>
      <c r="B336" s="58" t="s">
        <v>146</v>
      </c>
      <c r="C336" s="58" t="s">
        <v>114</v>
      </c>
      <c r="D336" s="16" t="s">
        <v>147</v>
      </c>
      <c r="E336" s="49">
        <f>data_566!H337</f>
        <v>9592579</v>
      </c>
      <c r="F336" s="49">
        <f>data_566!M337</f>
        <v>101825656</v>
      </c>
      <c r="H336" s="38">
        <f t="shared" si="10"/>
        <v>111418235</v>
      </c>
      <c r="I336" s="38">
        <f>work!F364</f>
        <v>111418235</v>
      </c>
      <c r="J336" s="158" t="b">
        <f t="shared" si="11"/>
        <v>1</v>
      </c>
    </row>
    <row r="337" spans="1:10" ht="15">
      <c r="A337" s="51">
        <v>334</v>
      </c>
      <c r="B337" s="58" t="s">
        <v>149</v>
      </c>
      <c r="C337" s="58" t="s">
        <v>114</v>
      </c>
      <c r="D337" s="16" t="s">
        <v>150</v>
      </c>
      <c r="E337" s="49">
        <f>data_566!H338</f>
        <v>679890</v>
      </c>
      <c r="F337" s="49">
        <f>data_566!M338</f>
        <v>521339</v>
      </c>
      <c r="H337" s="38">
        <f t="shared" si="10"/>
        <v>1201229</v>
      </c>
      <c r="I337" s="38">
        <f>work!F365</f>
        <v>1201229</v>
      </c>
      <c r="J337" s="158" t="b">
        <f t="shared" si="11"/>
        <v>1</v>
      </c>
    </row>
    <row r="338" spans="1:10" ht="15">
      <c r="A338" s="51">
        <v>335</v>
      </c>
      <c r="B338" s="58" t="s">
        <v>152</v>
      </c>
      <c r="C338" s="58" t="s">
        <v>114</v>
      </c>
      <c r="D338" s="16" t="s">
        <v>153</v>
      </c>
      <c r="E338" s="49">
        <f>data_566!H339</f>
        <v>14224827</v>
      </c>
      <c r="F338" s="49">
        <f>data_566!M339</f>
        <v>929934</v>
      </c>
      <c r="H338" s="38">
        <f t="shared" si="10"/>
        <v>15154761</v>
      </c>
      <c r="I338" s="38">
        <f>work!F366</f>
        <v>15154761</v>
      </c>
      <c r="J338" s="158" t="b">
        <f t="shared" si="11"/>
        <v>1</v>
      </c>
    </row>
    <row r="339" spans="1:10" ht="15">
      <c r="A339" s="51">
        <v>336</v>
      </c>
      <c r="B339" s="58" t="s">
        <v>155</v>
      </c>
      <c r="C339" s="58" t="s">
        <v>114</v>
      </c>
      <c r="D339" s="16" t="s">
        <v>156</v>
      </c>
      <c r="E339" s="49">
        <f>data_566!H340</f>
        <v>368075</v>
      </c>
      <c r="F339" s="49">
        <f>data_566!M340</f>
        <v>451742</v>
      </c>
      <c r="H339" s="38">
        <f t="shared" si="10"/>
        <v>819817</v>
      </c>
      <c r="I339" s="38">
        <f>work!F367</f>
        <v>819817</v>
      </c>
      <c r="J339" s="158" t="b">
        <f t="shared" si="11"/>
        <v>1</v>
      </c>
    </row>
    <row r="340" spans="1:10" ht="15">
      <c r="A340" s="51">
        <v>337</v>
      </c>
      <c r="B340" s="58" t="s">
        <v>158</v>
      </c>
      <c r="C340" s="58" t="s">
        <v>114</v>
      </c>
      <c r="D340" s="16" t="s">
        <v>159</v>
      </c>
      <c r="E340" s="49">
        <f>data_566!H341</f>
        <v>3762735</v>
      </c>
      <c r="F340" s="49">
        <f>data_566!M341</f>
        <v>5418146</v>
      </c>
      <c r="H340" s="38">
        <f t="shared" si="10"/>
        <v>9180881</v>
      </c>
      <c r="I340" s="38">
        <f>work!F368</f>
        <v>9180881</v>
      </c>
      <c r="J340" s="158" t="b">
        <f t="shared" si="11"/>
        <v>1</v>
      </c>
    </row>
    <row r="341" spans="1:10" ht="15">
      <c r="A341" s="51">
        <v>338</v>
      </c>
      <c r="B341" s="58" t="s">
        <v>161</v>
      </c>
      <c r="C341" s="58" t="s">
        <v>114</v>
      </c>
      <c r="D341" s="16" t="s">
        <v>162</v>
      </c>
      <c r="E341" s="49">
        <f>data_566!H342</f>
        <v>25028054</v>
      </c>
      <c r="F341" s="49">
        <f>data_566!M342</f>
        <v>30467833</v>
      </c>
      <c r="H341" s="38">
        <f t="shared" si="10"/>
        <v>55495887</v>
      </c>
      <c r="I341" s="38">
        <f>work!F369</f>
        <v>55495887</v>
      </c>
      <c r="J341" s="158" t="b">
        <f t="shared" si="11"/>
        <v>1</v>
      </c>
    </row>
    <row r="342" spans="1:10" ht="15">
      <c r="A342" s="51">
        <v>339</v>
      </c>
      <c r="B342" s="58" t="s">
        <v>164</v>
      </c>
      <c r="C342" s="58" t="s">
        <v>114</v>
      </c>
      <c r="D342" s="16" t="s">
        <v>165</v>
      </c>
      <c r="E342" s="49">
        <f>data_566!H343</f>
        <v>6299287</v>
      </c>
      <c r="F342" s="49">
        <f>data_566!M343</f>
        <v>4350</v>
      </c>
      <c r="H342" s="38">
        <f t="shared" si="10"/>
        <v>6303637</v>
      </c>
      <c r="I342" s="38">
        <f>work!F370</f>
        <v>6303637</v>
      </c>
      <c r="J342" s="158" t="b">
        <f t="shared" si="11"/>
        <v>1</v>
      </c>
    </row>
    <row r="343" spans="1:10" ht="15">
      <c r="A343" s="51">
        <v>340</v>
      </c>
      <c r="B343" s="58" t="s">
        <v>167</v>
      </c>
      <c r="C343" s="58" t="s">
        <v>114</v>
      </c>
      <c r="D343" s="16" t="s">
        <v>168</v>
      </c>
      <c r="E343" s="49">
        <f>data_566!H344</f>
        <v>28002476</v>
      </c>
      <c r="F343" s="49">
        <f>data_566!M344</f>
        <v>11954921</v>
      </c>
      <c r="H343" s="38">
        <f t="shared" si="10"/>
        <v>39957397</v>
      </c>
      <c r="I343" s="38">
        <f>work!F371</f>
        <v>39957397</v>
      </c>
      <c r="J343" s="158" t="b">
        <f t="shared" si="11"/>
        <v>1</v>
      </c>
    </row>
    <row r="344" spans="1:10" ht="15">
      <c r="A344" s="51">
        <v>341</v>
      </c>
      <c r="B344" s="58" t="s">
        <v>170</v>
      </c>
      <c r="C344" s="58" t="s">
        <v>114</v>
      </c>
      <c r="D344" s="16" t="s">
        <v>171</v>
      </c>
      <c r="E344" s="49">
        <f>data_566!H345</f>
        <v>48512203</v>
      </c>
      <c r="F344" s="49">
        <f>data_566!M345</f>
        <v>24828680</v>
      </c>
      <c r="H344" s="38">
        <f t="shared" si="10"/>
        <v>73340883</v>
      </c>
      <c r="I344" s="38">
        <f>work!F372</f>
        <v>73340883</v>
      </c>
      <c r="J344" s="158" t="b">
        <f t="shared" si="11"/>
        <v>1</v>
      </c>
    </row>
    <row r="345" spans="1:10" ht="15">
      <c r="A345" s="51">
        <v>342</v>
      </c>
      <c r="B345" s="58" t="s">
        <v>173</v>
      </c>
      <c r="C345" s="58" t="s">
        <v>114</v>
      </c>
      <c r="D345" s="16" t="s">
        <v>174</v>
      </c>
      <c r="E345" s="49">
        <f>data_566!H346</f>
        <v>820471</v>
      </c>
      <c r="F345" s="49">
        <f>data_566!M346</f>
        <v>214500</v>
      </c>
      <c r="H345" s="38">
        <f t="shared" si="10"/>
        <v>1034971</v>
      </c>
      <c r="I345" s="38">
        <f>work!F373</f>
        <v>1034971</v>
      </c>
      <c r="J345" s="158" t="b">
        <f t="shared" si="11"/>
        <v>1</v>
      </c>
    </row>
    <row r="346" spans="1:10" ht="15">
      <c r="A346" s="51">
        <v>343</v>
      </c>
      <c r="B346" s="58" t="s">
        <v>176</v>
      </c>
      <c r="C346" s="58" t="s">
        <v>114</v>
      </c>
      <c r="D346" s="16" t="s">
        <v>177</v>
      </c>
      <c r="E346" s="49">
        <f>data_566!H347</f>
        <v>4964386</v>
      </c>
      <c r="F346" s="49">
        <f>data_566!M347</f>
        <v>20534417</v>
      </c>
      <c r="H346" s="38">
        <f t="shared" si="10"/>
        <v>25498803</v>
      </c>
      <c r="I346" s="38">
        <f>work!F374</f>
        <v>25498803</v>
      </c>
      <c r="J346" s="158" t="b">
        <f t="shared" si="11"/>
        <v>1</v>
      </c>
    </row>
    <row r="347" spans="1:10" ht="15">
      <c r="A347" s="51">
        <v>344</v>
      </c>
      <c r="B347" s="58" t="s">
        <v>179</v>
      </c>
      <c r="C347" s="58" t="s">
        <v>114</v>
      </c>
      <c r="D347" s="16" t="s">
        <v>180</v>
      </c>
      <c r="E347" s="49">
        <f>data_566!H348</f>
        <v>2093014</v>
      </c>
      <c r="F347" s="49">
        <f>data_566!M348</f>
        <v>729427</v>
      </c>
      <c r="H347" s="38">
        <f t="shared" si="10"/>
        <v>2822441</v>
      </c>
      <c r="I347" s="38">
        <f>work!F375</f>
        <v>2822441</v>
      </c>
      <c r="J347" s="158" t="b">
        <f t="shared" si="11"/>
        <v>1</v>
      </c>
    </row>
    <row r="348" spans="1:10" ht="15">
      <c r="A348" s="51">
        <v>345</v>
      </c>
      <c r="B348" s="58" t="s">
        <v>182</v>
      </c>
      <c r="C348" s="58" t="s">
        <v>114</v>
      </c>
      <c r="D348" s="16" t="s">
        <v>183</v>
      </c>
      <c r="E348" s="49">
        <f>data_566!H349</f>
        <v>12273104</v>
      </c>
      <c r="F348" s="49">
        <f>data_566!M349</f>
        <v>1714208</v>
      </c>
      <c r="H348" s="38">
        <f t="shared" si="10"/>
        <v>13987312</v>
      </c>
      <c r="I348" s="38">
        <f>work!F376</f>
        <v>13987312</v>
      </c>
      <c r="J348" s="158" t="b">
        <f t="shared" si="11"/>
        <v>1</v>
      </c>
    </row>
    <row r="349" spans="1:10" ht="15">
      <c r="A349" s="51">
        <v>346</v>
      </c>
      <c r="B349" s="58" t="s">
        <v>185</v>
      </c>
      <c r="C349" s="58" t="s">
        <v>114</v>
      </c>
      <c r="D349" s="16" t="s">
        <v>186</v>
      </c>
      <c r="E349" s="49">
        <f>data_566!H350</f>
        <v>859658</v>
      </c>
      <c r="F349" s="49">
        <f>data_566!M350</f>
        <v>2300</v>
      </c>
      <c r="H349" s="38">
        <f t="shared" si="10"/>
        <v>861958</v>
      </c>
      <c r="I349" s="38">
        <f>work!F377</f>
        <v>861958</v>
      </c>
      <c r="J349" s="158" t="b">
        <f t="shared" si="11"/>
        <v>1</v>
      </c>
    </row>
    <row r="350" spans="1:10" ht="15">
      <c r="A350" s="51">
        <v>347</v>
      </c>
      <c r="B350" s="58" t="s">
        <v>188</v>
      </c>
      <c r="C350" s="58" t="s">
        <v>114</v>
      </c>
      <c r="D350" s="16" t="s">
        <v>189</v>
      </c>
      <c r="E350" s="49">
        <f>data_566!H351</f>
        <v>71785315</v>
      </c>
      <c r="F350" s="49">
        <f>data_566!M351</f>
        <v>15962678</v>
      </c>
      <c r="H350" s="38">
        <f t="shared" si="10"/>
        <v>87747993</v>
      </c>
      <c r="I350" s="38">
        <f>work!F378</f>
        <v>87747993</v>
      </c>
      <c r="J350" s="158" t="b">
        <f t="shared" si="11"/>
        <v>1</v>
      </c>
    </row>
    <row r="351" spans="1:10" ht="15">
      <c r="A351" s="51">
        <v>348</v>
      </c>
      <c r="B351" s="58" t="s">
        <v>191</v>
      </c>
      <c r="C351" s="58" t="s">
        <v>114</v>
      </c>
      <c r="D351" s="16" t="s">
        <v>192</v>
      </c>
      <c r="E351" s="49">
        <f>data_566!H352</f>
        <v>50200870</v>
      </c>
      <c r="F351" s="49">
        <f>data_566!M352</f>
        <v>15216847</v>
      </c>
      <c r="H351" s="38">
        <f t="shared" si="10"/>
        <v>65417717</v>
      </c>
      <c r="I351" s="38">
        <f>work!F379</f>
        <v>65417717</v>
      </c>
      <c r="J351" s="158" t="b">
        <f t="shared" si="11"/>
        <v>1</v>
      </c>
    </row>
    <row r="352" spans="1:10" ht="15">
      <c r="A352" s="51">
        <v>349</v>
      </c>
      <c r="B352" s="58" t="s">
        <v>194</v>
      </c>
      <c r="C352" s="58" t="s">
        <v>114</v>
      </c>
      <c r="D352" s="16" t="s">
        <v>195</v>
      </c>
      <c r="E352" s="49">
        <f>data_566!H353</f>
        <v>29367466</v>
      </c>
      <c r="F352" s="49">
        <f>data_566!M353</f>
        <v>2495000</v>
      </c>
      <c r="H352" s="38">
        <f t="shared" si="10"/>
        <v>31862466</v>
      </c>
      <c r="I352" s="38">
        <f>work!F380</f>
        <v>31862466</v>
      </c>
      <c r="J352" s="158" t="b">
        <f t="shared" si="11"/>
        <v>1</v>
      </c>
    </row>
    <row r="353" spans="1:10" ht="15">
      <c r="A353" s="51">
        <v>350</v>
      </c>
      <c r="B353" s="58" t="s">
        <v>197</v>
      </c>
      <c r="C353" s="58" t="s">
        <v>114</v>
      </c>
      <c r="D353" s="16" t="s">
        <v>198</v>
      </c>
      <c r="E353" s="49">
        <f>data_566!H354</f>
        <v>44059551</v>
      </c>
      <c r="F353" s="49">
        <f>data_566!M354</f>
        <v>17201321</v>
      </c>
      <c r="H353" s="38">
        <f t="shared" si="10"/>
        <v>61260872</v>
      </c>
      <c r="I353" s="38">
        <f>work!F381</f>
        <v>61260872</v>
      </c>
      <c r="J353" s="158" t="b">
        <f t="shared" si="11"/>
        <v>1</v>
      </c>
    </row>
    <row r="354" spans="1:10" ht="15">
      <c r="A354" s="51">
        <v>351</v>
      </c>
      <c r="B354" s="58" t="s">
        <v>200</v>
      </c>
      <c r="C354" s="58" t="s">
        <v>114</v>
      </c>
      <c r="D354" s="16" t="s">
        <v>201</v>
      </c>
      <c r="E354" s="49">
        <f>data_566!H355</f>
        <v>4094455</v>
      </c>
      <c r="F354" s="49">
        <f>data_566!M355</f>
        <v>887092</v>
      </c>
      <c r="H354" s="38">
        <f t="shared" si="10"/>
        <v>4981547</v>
      </c>
      <c r="I354" s="38">
        <f>work!F382</f>
        <v>4981547</v>
      </c>
      <c r="J354" s="158" t="b">
        <f t="shared" si="11"/>
        <v>1</v>
      </c>
    </row>
    <row r="355" spans="1:10" ht="15">
      <c r="A355" s="51">
        <v>352</v>
      </c>
      <c r="B355" s="58" t="s">
        <v>203</v>
      </c>
      <c r="C355" s="58" t="s">
        <v>114</v>
      </c>
      <c r="D355" s="16" t="s">
        <v>204</v>
      </c>
      <c r="E355" s="49">
        <f>data_566!H356</f>
        <v>14932319</v>
      </c>
      <c r="F355" s="49">
        <f>data_566!M356</f>
        <v>990915</v>
      </c>
      <c r="H355" s="38">
        <f t="shared" si="10"/>
        <v>15923234</v>
      </c>
      <c r="I355" s="38">
        <f>work!F383</f>
        <v>15923234</v>
      </c>
      <c r="J355" s="158" t="b">
        <f t="shared" si="11"/>
        <v>1</v>
      </c>
    </row>
    <row r="356" spans="1:10" ht="15">
      <c r="A356" s="51">
        <v>353</v>
      </c>
      <c r="B356" s="58" t="s">
        <v>206</v>
      </c>
      <c r="C356" s="58" t="s">
        <v>114</v>
      </c>
      <c r="D356" s="16" t="s">
        <v>207</v>
      </c>
      <c r="E356" s="49">
        <f>data_566!H357</f>
        <v>85736318</v>
      </c>
      <c r="F356" s="49">
        <f>data_566!M357</f>
        <v>22870616</v>
      </c>
      <c r="H356" s="38">
        <f t="shared" si="10"/>
        <v>108606934</v>
      </c>
      <c r="I356" s="38">
        <f>work!F384</f>
        <v>108606934</v>
      </c>
      <c r="J356" s="158" t="b">
        <f t="shared" si="11"/>
        <v>1</v>
      </c>
    </row>
    <row r="357" spans="1:10" ht="15">
      <c r="A357" s="51">
        <v>354</v>
      </c>
      <c r="B357" s="58" t="s">
        <v>209</v>
      </c>
      <c r="C357" s="58" t="s">
        <v>114</v>
      </c>
      <c r="D357" s="16" t="s">
        <v>210</v>
      </c>
      <c r="E357" s="49">
        <f>data_566!H358</f>
        <v>11849168</v>
      </c>
      <c r="F357" s="49">
        <f>data_566!M358</f>
        <v>34982393</v>
      </c>
      <c r="H357" s="38">
        <f t="shared" si="10"/>
        <v>46831561</v>
      </c>
      <c r="I357" s="38">
        <f>work!F385</f>
        <v>46831561</v>
      </c>
      <c r="J357" s="158" t="b">
        <f t="shared" si="11"/>
        <v>1</v>
      </c>
    </row>
    <row r="358" spans="1:10" ht="15">
      <c r="A358" s="51">
        <v>355</v>
      </c>
      <c r="B358" s="58" t="s">
        <v>212</v>
      </c>
      <c r="C358" s="58" t="s">
        <v>114</v>
      </c>
      <c r="D358" s="16" t="s">
        <v>213</v>
      </c>
      <c r="E358" s="49">
        <f>data_566!H359</f>
        <v>16204547</v>
      </c>
      <c r="F358" s="49">
        <f>data_566!M359</f>
        <v>1266916</v>
      </c>
      <c r="H358" s="38">
        <f t="shared" si="10"/>
        <v>17471463</v>
      </c>
      <c r="I358" s="38">
        <f>work!F386</f>
        <v>17471463</v>
      </c>
      <c r="J358" s="158" t="b">
        <f t="shared" si="11"/>
        <v>1</v>
      </c>
    </row>
    <row r="359" spans="1:10" ht="15">
      <c r="A359" s="51">
        <v>356</v>
      </c>
      <c r="B359" s="58" t="s">
        <v>215</v>
      </c>
      <c r="C359" s="58" t="s">
        <v>114</v>
      </c>
      <c r="D359" s="16" t="s">
        <v>216</v>
      </c>
      <c r="E359" s="49">
        <f>data_566!H360</f>
        <v>21305281</v>
      </c>
      <c r="F359" s="49">
        <f>data_566!M360</f>
        <v>14953025</v>
      </c>
      <c r="H359" s="38">
        <f t="shared" si="10"/>
        <v>36258306</v>
      </c>
      <c r="I359" s="38">
        <f>work!F387</f>
        <v>36258306</v>
      </c>
      <c r="J359" s="158" t="b">
        <f t="shared" si="11"/>
        <v>1</v>
      </c>
    </row>
    <row r="360" spans="1:10" ht="15">
      <c r="A360" s="51">
        <v>357</v>
      </c>
      <c r="B360" s="58" t="s">
        <v>218</v>
      </c>
      <c r="C360" s="58" t="s">
        <v>114</v>
      </c>
      <c r="D360" s="16" t="s">
        <v>219</v>
      </c>
      <c r="E360" s="49">
        <f>data_566!H361</f>
        <v>1926804</v>
      </c>
      <c r="F360" s="49">
        <f>data_566!M361</f>
        <v>892003</v>
      </c>
      <c r="H360" s="38">
        <f t="shared" si="10"/>
        <v>2818807</v>
      </c>
      <c r="I360" s="38">
        <f>work!F388</f>
        <v>2818807</v>
      </c>
      <c r="J360" s="158" t="b">
        <f t="shared" si="11"/>
        <v>1</v>
      </c>
    </row>
    <row r="361" spans="1:10" ht="15">
      <c r="A361" s="51">
        <v>358</v>
      </c>
      <c r="B361" s="58" t="s">
        <v>221</v>
      </c>
      <c r="C361" s="58" t="s">
        <v>114</v>
      </c>
      <c r="D361" s="16" t="s">
        <v>222</v>
      </c>
      <c r="E361" s="49">
        <f>data_566!H362</f>
        <v>24387301</v>
      </c>
      <c r="F361" s="49">
        <f>data_566!M362</f>
        <v>43160730</v>
      </c>
      <c r="H361" s="38">
        <f t="shared" si="10"/>
        <v>67548031</v>
      </c>
      <c r="I361" s="38">
        <f>work!F389</f>
        <v>67548031</v>
      </c>
      <c r="J361" s="158" t="b">
        <f t="shared" si="11"/>
        <v>1</v>
      </c>
    </row>
    <row r="362" spans="1:10" ht="15">
      <c r="A362" s="51">
        <v>359</v>
      </c>
      <c r="B362" s="58" t="s">
        <v>224</v>
      </c>
      <c r="C362" s="58" t="s">
        <v>114</v>
      </c>
      <c r="D362" s="16" t="s">
        <v>225</v>
      </c>
      <c r="E362" s="49">
        <f>data_566!H363</f>
        <v>36120478</v>
      </c>
      <c r="F362" s="49">
        <f>data_566!M363</f>
        <v>25784523</v>
      </c>
      <c r="H362" s="38">
        <f t="shared" si="10"/>
        <v>61905001</v>
      </c>
      <c r="I362" s="38">
        <f>work!F390</f>
        <v>61905001</v>
      </c>
      <c r="J362" s="158" t="b">
        <f t="shared" si="11"/>
        <v>1</v>
      </c>
    </row>
    <row r="363" spans="1:10" ht="15">
      <c r="A363" s="51">
        <v>360</v>
      </c>
      <c r="B363" s="58" t="s">
        <v>227</v>
      </c>
      <c r="C363" s="58" t="s">
        <v>114</v>
      </c>
      <c r="D363" s="16" t="s">
        <v>228</v>
      </c>
      <c r="E363" s="49">
        <f>data_566!H364</f>
        <v>11726986</v>
      </c>
      <c r="F363" s="49">
        <f>data_566!M364</f>
        <v>11989201</v>
      </c>
      <c r="H363" s="38">
        <f t="shared" si="10"/>
        <v>23716187</v>
      </c>
      <c r="I363" s="38">
        <f>work!F391</f>
        <v>23716187</v>
      </c>
      <c r="J363" s="158" t="b">
        <f t="shared" si="11"/>
        <v>1</v>
      </c>
    </row>
    <row r="364" spans="1:10" ht="15">
      <c r="A364" s="51">
        <v>361</v>
      </c>
      <c r="B364" s="58" t="s">
        <v>230</v>
      </c>
      <c r="C364" s="58" t="s">
        <v>114</v>
      </c>
      <c r="D364" s="16" t="s">
        <v>231</v>
      </c>
      <c r="E364" s="49">
        <f>data_566!H365</f>
        <v>5843245</v>
      </c>
      <c r="F364" s="49">
        <f>data_566!M365</f>
        <v>6730890</v>
      </c>
      <c r="H364" s="38">
        <f t="shared" si="10"/>
        <v>12574135</v>
      </c>
      <c r="I364" s="38">
        <f>work!F392</f>
        <v>12574135</v>
      </c>
      <c r="J364" s="158" t="b">
        <f t="shared" si="11"/>
        <v>1</v>
      </c>
    </row>
    <row r="365" spans="1:10" ht="15">
      <c r="A365" s="51">
        <v>362</v>
      </c>
      <c r="B365" s="58" t="s">
        <v>233</v>
      </c>
      <c r="C365" s="58" t="s">
        <v>114</v>
      </c>
      <c r="D365" s="16" t="s">
        <v>234</v>
      </c>
      <c r="E365" s="49">
        <f>data_566!H366</f>
        <v>7651656</v>
      </c>
      <c r="F365" s="49">
        <f>data_566!M366</f>
        <v>7623430</v>
      </c>
      <c r="H365" s="38">
        <f t="shared" si="10"/>
        <v>15275086</v>
      </c>
      <c r="I365" s="38">
        <f>work!F393</f>
        <v>15275086</v>
      </c>
      <c r="J365" s="158" t="b">
        <f t="shared" si="11"/>
        <v>1</v>
      </c>
    </row>
    <row r="366" spans="1:10" ht="15">
      <c r="A366" s="51">
        <v>363</v>
      </c>
      <c r="B366" s="58" t="s">
        <v>236</v>
      </c>
      <c r="C366" s="58" t="s">
        <v>114</v>
      </c>
      <c r="D366" s="16" t="s">
        <v>237</v>
      </c>
      <c r="E366" s="49">
        <f>data_566!H367</f>
        <v>736289</v>
      </c>
      <c r="F366" s="49">
        <f>data_566!M367</f>
        <v>115462</v>
      </c>
      <c r="H366" s="38">
        <f t="shared" si="10"/>
        <v>851751</v>
      </c>
      <c r="I366" s="38">
        <f>work!F394</f>
        <v>851751</v>
      </c>
      <c r="J366" s="158" t="b">
        <f t="shared" si="11"/>
        <v>1</v>
      </c>
    </row>
    <row r="367" spans="1:10" ht="15">
      <c r="A367" s="51">
        <v>364</v>
      </c>
      <c r="B367" s="58" t="s">
        <v>239</v>
      </c>
      <c r="C367" s="58" t="s">
        <v>114</v>
      </c>
      <c r="D367" s="16" t="s">
        <v>240</v>
      </c>
      <c r="E367" s="49">
        <f>data_566!H368</f>
        <v>33372196</v>
      </c>
      <c r="F367" s="49">
        <f>data_566!M368</f>
        <v>1567877</v>
      </c>
      <c r="H367" s="38">
        <f t="shared" si="10"/>
        <v>34940073</v>
      </c>
      <c r="I367" s="38">
        <f>work!F395</f>
        <v>34940073</v>
      </c>
      <c r="J367" s="158" t="b">
        <f t="shared" si="11"/>
        <v>1</v>
      </c>
    </row>
    <row r="368" spans="1:10" ht="15">
      <c r="A368" s="51">
        <v>365</v>
      </c>
      <c r="B368" s="58" t="s">
        <v>242</v>
      </c>
      <c r="C368" s="58" t="s">
        <v>114</v>
      </c>
      <c r="D368" s="16" t="s">
        <v>243</v>
      </c>
      <c r="E368" s="49">
        <f>data_566!H369</f>
        <v>5778163</v>
      </c>
      <c r="F368" s="49">
        <f>data_566!M369</f>
        <v>1473373</v>
      </c>
      <c r="H368" s="38">
        <f t="shared" si="10"/>
        <v>7251536</v>
      </c>
      <c r="I368" s="38">
        <f>work!F396</f>
        <v>7251536</v>
      </c>
      <c r="J368" s="158" t="b">
        <f t="shared" si="11"/>
        <v>1</v>
      </c>
    </row>
    <row r="369" spans="1:10" ht="15">
      <c r="A369" s="51">
        <v>366</v>
      </c>
      <c r="B369" s="58" t="s">
        <v>245</v>
      </c>
      <c r="C369" s="58" t="s">
        <v>114</v>
      </c>
      <c r="D369" s="16" t="s">
        <v>246</v>
      </c>
      <c r="E369" s="49">
        <f>data_566!H370</f>
        <v>19689230</v>
      </c>
      <c r="F369" s="49">
        <f>data_566!M370</f>
        <v>4823724</v>
      </c>
      <c r="H369" s="38">
        <f t="shared" si="10"/>
        <v>24512954</v>
      </c>
      <c r="I369" s="38">
        <f>work!F397</f>
        <v>24512954</v>
      </c>
      <c r="J369" s="158" t="b">
        <f t="shared" si="11"/>
        <v>1</v>
      </c>
    </row>
    <row r="370" spans="1:10" ht="15">
      <c r="A370" s="51">
        <v>367</v>
      </c>
      <c r="B370" s="58" t="s">
        <v>248</v>
      </c>
      <c r="C370" s="58" t="s">
        <v>114</v>
      </c>
      <c r="D370" s="16" t="s">
        <v>249</v>
      </c>
      <c r="E370" s="49">
        <f>data_566!H371</f>
        <v>4955882</v>
      </c>
      <c r="F370" s="49">
        <f>data_566!M371</f>
        <v>4694551</v>
      </c>
      <c r="H370" s="38">
        <f t="shared" si="10"/>
        <v>9650433</v>
      </c>
      <c r="I370" s="38">
        <f>work!F398</f>
        <v>9650433</v>
      </c>
      <c r="J370" s="158" t="b">
        <f t="shared" si="11"/>
        <v>1</v>
      </c>
    </row>
    <row r="371" spans="1:10" ht="15">
      <c r="A371" s="51">
        <v>368</v>
      </c>
      <c r="B371" s="58" t="s">
        <v>251</v>
      </c>
      <c r="C371" s="58" t="s">
        <v>114</v>
      </c>
      <c r="D371" s="16" t="s">
        <v>252</v>
      </c>
      <c r="E371" s="49">
        <f>data_566!H372</f>
        <v>889101</v>
      </c>
      <c r="F371" s="49">
        <f>data_566!M372</f>
        <v>0</v>
      </c>
      <c r="H371" s="38">
        <f t="shared" si="10"/>
        <v>889101</v>
      </c>
      <c r="I371" s="38">
        <f>work!F399</f>
        <v>889101</v>
      </c>
      <c r="J371" s="158" t="b">
        <f t="shared" si="11"/>
        <v>1</v>
      </c>
    </row>
    <row r="372" spans="1:10" ht="15">
      <c r="A372" s="51">
        <v>369</v>
      </c>
      <c r="B372" s="58" t="s">
        <v>254</v>
      </c>
      <c r="C372" s="58" t="s">
        <v>114</v>
      </c>
      <c r="D372" s="16" t="s">
        <v>4</v>
      </c>
      <c r="E372" s="49">
        <f>data_566!H373</f>
        <v>2685034</v>
      </c>
      <c r="F372" s="49">
        <f>data_566!M373</f>
        <v>160456</v>
      </c>
      <c r="H372" s="38">
        <f t="shared" si="10"/>
        <v>2845490</v>
      </c>
      <c r="I372" s="38">
        <f>work!F400</f>
        <v>2845490</v>
      </c>
      <c r="J372" s="158" t="b">
        <f t="shared" si="11"/>
        <v>1</v>
      </c>
    </row>
    <row r="373" spans="1:10" ht="15">
      <c r="A373" s="51">
        <v>370</v>
      </c>
      <c r="B373" s="58" t="s">
        <v>256</v>
      </c>
      <c r="C373" s="58" t="s">
        <v>114</v>
      </c>
      <c r="D373" s="16" t="s">
        <v>257</v>
      </c>
      <c r="E373" s="49">
        <f>data_566!H374</f>
        <v>37220364</v>
      </c>
      <c r="F373" s="49">
        <f>data_566!M374</f>
        <v>4403187</v>
      </c>
      <c r="H373" s="38">
        <f t="shared" si="10"/>
        <v>41623551</v>
      </c>
      <c r="I373" s="38">
        <f>work!F401</f>
        <v>41623551</v>
      </c>
      <c r="J373" s="158" t="b">
        <f t="shared" si="11"/>
        <v>1</v>
      </c>
    </row>
    <row r="374" spans="1:10" ht="15">
      <c r="A374" s="51">
        <v>371</v>
      </c>
      <c r="B374" s="58" t="s">
        <v>259</v>
      </c>
      <c r="C374" s="58" t="s">
        <v>114</v>
      </c>
      <c r="D374" s="16" t="s">
        <v>569</v>
      </c>
      <c r="E374" s="49">
        <f>data_566!H375</f>
        <v>6625684</v>
      </c>
      <c r="F374" s="49">
        <f>data_566!M375</f>
        <v>1293792</v>
      </c>
      <c r="H374" s="38">
        <f t="shared" si="10"/>
        <v>7919476</v>
      </c>
      <c r="I374" s="38">
        <f>work!F402</f>
        <v>7919476</v>
      </c>
      <c r="J374" s="158" t="b">
        <f t="shared" si="11"/>
        <v>1</v>
      </c>
    </row>
    <row r="375" spans="1:10" ht="15">
      <c r="A375" s="51">
        <v>372</v>
      </c>
      <c r="B375" s="58" t="s">
        <v>261</v>
      </c>
      <c r="C375" s="58" t="s">
        <v>114</v>
      </c>
      <c r="D375" s="16" t="s">
        <v>262</v>
      </c>
      <c r="E375" s="49">
        <f>data_566!H376</f>
        <v>4881264</v>
      </c>
      <c r="F375" s="49">
        <f>data_566!M376</f>
        <v>984831</v>
      </c>
      <c r="H375" s="38">
        <f t="shared" si="10"/>
        <v>5866095</v>
      </c>
      <c r="I375" s="38">
        <f>work!F403</f>
        <v>5866095</v>
      </c>
      <c r="J375" s="158" t="b">
        <f t="shared" si="11"/>
        <v>1</v>
      </c>
    </row>
    <row r="376" spans="1:10" ht="15">
      <c r="A376" s="51">
        <v>373</v>
      </c>
      <c r="B376" s="58" t="s">
        <v>264</v>
      </c>
      <c r="C376" s="58" t="s">
        <v>114</v>
      </c>
      <c r="D376" s="16" t="s">
        <v>265</v>
      </c>
      <c r="E376" s="49">
        <f>data_566!H377</f>
        <v>7001932</v>
      </c>
      <c r="F376" s="49">
        <f>data_566!M377</f>
        <v>4009433</v>
      </c>
      <c r="H376" s="38">
        <f t="shared" si="10"/>
        <v>11011365</v>
      </c>
      <c r="I376" s="38">
        <f>work!F404</f>
        <v>11011365</v>
      </c>
      <c r="J376" s="158" t="b">
        <f t="shared" si="11"/>
        <v>1</v>
      </c>
    </row>
    <row r="377" spans="1:10" ht="15">
      <c r="A377" s="51">
        <v>374</v>
      </c>
      <c r="B377" s="58" t="s">
        <v>267</v>
      </c>
      <c r="C377" s="58" t="s">
        <v>114</v>
      </c>
      <c r="D377" s="16" t="s">
        <v>268</v>
      </c>
      <c r="E377" s="49">
        <f>data_566!H378</f>
        <v>41285011</v>
      </c>
      <c r="F377" s="49">
        <f>data_566!M378</f>
        <v>39902820</v>
      </c>
      <c r="H377" s="38">
        <f t="shared" si="10"/>
        <v>81187831</v>
      </c>
      <c r="I377" s="38">
        <f>work!F405</f>
        <v>81187831</v>
      </c>
      <c r="J377" s="158" t="b">
        <f t="shared" si="11"/>
        <v>1</v>
      </c>
    </row>
    <row r="378" spans="1:10" ht="15">
      <c r="A378" s="51">
        <v>375</v>
      </c>
      <c r="B378" s="58" t="s">
        <v>270</v>
      </c>
      <c r="C378" s="58" t="s">
        <v>114</v>
      </c>
      <c r="D378" s="16" t="s">
        <v>271</v>
      </c>
      <c r="E378" s="49">
        <f>data_566!H379</f>
        <v>6129832</v>
      </c>
      <c r="F378" s="49">
        <f>data_566!M379</f>
        <v>6838408</v>
      </c>
      <c r="H378" s="38">
        <f t="shared" si="10"/>
        <v>12968240</v>
      </c>
      <c r="I378" s="38">
        <f>work!F406</f>
        <v>12968240</v>
      </c>
      <c r="J378" s="158" t="b">
        <f t="shared" si="11"/>
        <v>1</v>
      </c>
    </row>
    <row r="379" spans="1:10" ht="15">
      <c r="A379" s="51">
        <v>376</v>
      </c>
      <c r="B379" s="58" t="s">
        <v>274</v>
      </c>
      <c r="C379" s="58" t="s">
        <v>272</v>
      </c>
      <c r="D379" s="16" t="s">
        <v>275</v>
      </c>
      <c r="E379" s="49">
        <f>data_566!H380</f>
        <v>4445664</v>
      </c>
      <c r="F379" s="49">
        <f>data_566!M380</f>
        <v>833698</v>
      </c>
      <c r="H379" s="38">
        <f t="shared" si="10"/>
        <v>5279362</v>
      </c>
      <c r="I379" s="38">
        <f>work!F407</f>
        <v>5279362</v>
      </c>
      <c r="J379" s="158" t="b">
        <f t="shared" si="11"/>
        <v>1</v>
      </c>
    </row>
    <row r="380" spans="1:10" ht="15">
      <c r="A380" s="51">
        <v>377</v>
      </c>
      <c r="B380" s="58" t="s">
        <v>277</v>
      </c>
      <c r="C380" s="58" t="s">
        <v>272</v>
      </c>
      <c r="D380" s="16" t="s">
        <v>278</v>
      </c>
      <c r="E380" s="49">
        <f>data_566!H381</f>
        <v>6213293</v>
      </c>
      <c r="F380" s="49">
        <f>data_566!M381</f>
        <v>882104</v>
      </c>
      <c r="H380" s="38">
        <f t="shared" si="10"/>
        <v>7095397</v>
      </c>
      <c r="I380" s="38">
        <f>work!F408</f>
        <v>7095397</v>
      </c>
      <c r="J380" s="158" t="b">
        <f t="shared" si="11"/>
        <v>1</v>
      </c>
    </row>
    <row r="381" spans="1:10" ht="15">
      <c r="A381" s="51">
        <v>378</v>
      </c>
      <c r="B381" s="58" t="s">
        <v>280</v>
      </c>
      <c r="C381" s="58" t="s">
        <v>272</v>
      </c>
      <c r="D381" s="16" t="s">
        <v>281</v>
      </c>
      <c r="E381" s="49">
        <f>data_566!H382</f>
        <v>8926186</v>
      </c>
      <c r="F381" s="49">
        <f>data_566!M382</f>
        <v>172120</v>
      </c>
      <c r="H381" s="38">
        <f t="shared" si="10"/>
        <v>9098306</v>
      </c>
      <c r="I381" s="38">
        <f>work!F409</f>
        <v>9098306</v>
      </c>
      <c r="J381" s="158" t="b">
        <f t="shared" si="11"/>
        <v>1</v>
      </c>
    </row>
    <row r="382" spans="1:10" ht="15">
      <c r="A382" s="51">
        <v>379</v>
      </c>
      <c r="B382" s="58" t="s">
        <v>283</v>
      </c>
      <c r="C382" s="58" t="s">
        <v>272</v>
      </c>
      <c r="D382" s="16" t="s">
        <v>284</v>
      </c>
      <c r="E382" s="49">
        <f>data_566!H383</f>
        <v>15339271</v>
      </c>
      <c r="F382" s="49">
        <f>data_566!M383</f>
        <v>2297859</v>
      </c>
      <c r="H382" s="38">
        <f t="shared" si="10"/>
        <v>17637130</v>
      </c>
      <c r="I382" s="38">
        <f>work!F410</f>
        <v>17637130</v>
      </c>
      <c r="J382" s="158" t="b">
        <f t="shared" si="11"/>
        <v>1</v>
      </c>
    </row>
    <row r="383" spans="1:10" ht="15">
      <c r="A383" s="51">
        <v>380</v>
      </c>
      <c r="B383" s="58" t="s">
        <v>286</v>
      </c>
      <c r="C383" s="58" t="s">
        <v>272</v>
      </c>
      <c r="D383" s="16" t="s">
        <v>287</v>
      </c>
      <c r="E383" s="49">
        <f>data_566!H384</f>
        <v>35512325</v>
      </c>
      <c r="F383" s="49">
        <f>data_566!M384</f>
        <v>7400</v>
      </c>
      <c r="H383" s="38">
        <f t="shared" si="10"/>
        <v>35519725</v>
      </c>
      <c r="I383" s="38">
        <f>work!F411</f>
        <v>35519725</v>
      </c>
      <c r="J383" s="158" t="b">
        <f t="shared" si="11"/>
        <v>1</v>
      </c>
    </row>
    <row r="384" spans="1:10" ht="15">
      <c r="A384" s="51">
        <v>381</v>
      </c>
      <c r="B384" s="58" t="s">
        <v>289</v>
      </c>
      <c r="C384" s="58" t="s">
        <v>272</v>
      </c>
      <c r="D384" s="16" t="s">
        <v>290</v>
      </c>
      <c r="E384" s="49">
        <f>data_566!H385</f>
        <v>2164156</v>
      </c>
      <c r="F384" s="49">
        <f>data_566!M385</f>
        <v>1239075</v>
      </c>
      <c r="H384" s="38">
        <f t="shared" si="10"/>
        <v>3403231</v>
      </c>
      <c r="I384" s="38">
        <f>work!F412</f>
        <v>3403231</v>
      </c>
      <c r="J384" s="158" t="b">
        <f t="shared" si="11"/>
        <v>1</v>
      </c>
    </row>
    <row r="385" spans="1:10" ht="15">
      <c r="A385" s="51">
        <v>382</v>
      </c>
      <c r="B385" s="58" t="s">
        <v>292</v>
      </c>
      <c r="C385" s="58" t="s">
        <v>272</v>
      </c>
      <c r="D385" s="16" t="s">
        <v>293</v>
      </c>
      <c r="E385" s="49">
        <f>data_566!H386</f>
        <v>9622000</v>
      </c>
      <c r="F385" s="49">
        <f>data_566!M386</f>
        <v>4215317</v>
      </c>
      <c r="H385" s="38">
        <f t="shared" si="10"/>
        <v>13837317</v>
      </c>
      <c r="I385" s="38">
        <f>work!F413</f>
        <v>13837317</v>
      </c>
      <c r="J385" s="158" t="b">
        <f t="shared" si="11"/>
        <v>1</v>
      </c>
    </row>
    <row r="386" spans="1:10" ht="15">
      <c r="A386" s="51">
        <v>383</v>
      </c>
      <c r="B386" s="58" t="s">
        <v>295</v>
      </c>
      <c r="C386" s="58" t="s">
        <v>272</v>
      </c>
      <c r="D386" s="16" t="s">
        <v>296</v>
      </c>
      <c r="E386" s="49">
        <f>data_566!H387</f>
        <v>11900177</v>
      </c>
      <c r="F386" s="49">
        <f>data_566!M387</f>
        <v>9899787</v>
      </c>
      <c r="H386" s="38">
        <f t="shared" si="10"/>
        <v>21799964</v>
      </c>
      <c r="I386" s="38">
        <f>work!F414</f>
        <v>21799964</v>
      </c>
      <c r="J386" s="158" t="b">
        <f t="shared" si="11"/>
        <v>1</v>
      </c>
    </row>
    <row r="387" spans="1:10" ht="15">
      <c r="A387" s="51">
        <v>384</v>
      </c>
      <c r="B387" s="58" t="s">
        <v>298</v>
      </c>
      <c r="C387" s="58" t="s">
        <v>272</v>
      </c>
      <c r="D387" s="16" t="s">
        <v>299</v>
      </c>
      <c r="E387" s="49">
        <f>data_566!H388</f>
        <v>3864260</v>
      </c>
      <c r="F387" s="49">
        <f>data_566!M388</f>
        <v>5282894</v>
      </c>
      <c r="H387" s="38">
        <f t="shared" si="10"/>
        <v>9147154</v>
      </c>
      <c r="I387" s="38">
        <f>work!F415</f>
        <v>9147154</v>
      </c>
      <c r="J387" s="158" t="b">
        <f t="shared" si="11"/>
        <v>1</v>
      </c>
    </row>
    <row r="388" spans="1:10" ht="15">
      <c r="A388" s="51">
        <v>385</v>
      </c>
      <c r="B388" s="58" t="s">
        <v>301</v>
      </c>
      <c r="C388" s="58" t="s">
        <v>272</v>
      </c>
      <c r="D388" s="16" t="s">
        <v>302</v>
      </c>
      <c r="E388" s="49">
        <f>data_566!H389</f>
        <v>6948836</v>
      </c>
      <c r="F388" s="49">
        <f>data_566!M389</f>
        <v>23737364</v>
      </c>
      <c r="H388" s="38">
        <f t="shared" si="10"/>
        <v>30686200</v>
      </c>
      <c r="I388" s="38">
        <f>work!F416</f>
        <v>30686200</v>
      </c>
      <c r="J388" s="158" t="b">
        <f t="shared" si="11"/>
        <v>1</v>
      </c>
    </row>
    <row r="389" spans="1:10" ht="15">
      <c r="A389" s="51">
        <v>386</v>
      </c>
      <c r="B389" s="58" t="s">
        <v>304</v>
      </c>
      <c r="C389" s="58" t="s">
        <v>272</v>
      </c>
      <c r="D389" s="16" t="s">
        <v>305</v>
      </c>
      <c r="E389" s="49">
        <f>data_566!H390</f>
        <v>81933823</v>
      </c>
      <c r="F389" s="49">
        <f>data_566!M390</f>
        <v>28447745</v>
      </c>
      <c r="H389" s="38">
        <f aca="true" t="shared" si="12" ref="H389:H452">E389+F389</f>
        <v>110381568</v>
      </c>
      <c r="I389" s="38">
        <f>work!F417</f>
        <v>110381568</v>
      </c>
      <c r="J389" s="158" t="b">
        <f aca="true" t="shared" si="13" ref="J389:J452">H389=I389</f>
        <v>1</v>
      </c>
    </row>
    <row r="390" spans="1:10" ht="15">
      <c r="A390" s="51">
        <v>387</v>
      </c>
      <c r="B390" s="58" t="s">
        <v>307</v>
      </c>
      <c r="C390" s="58" t="s">
        <v>272</v>
      </c>
      <c r="D390" s="16" t="s">
        <v>308</v>
      </c>
      <c r="E390" s="49">
        <f>data_566!H391</f>
        <v>49727349</v>
      </c>
      <c r="F390" s="49">
        <f>data_566!M391</f>
        <v>20690961</v>
      </c>
      <c r="H390" s="38">
        <f t="shared" si="12"/>
        <v>70418310</v>
      </c>
      <c r="I390" s="38">
        <f>work!F418</f>
        <v>70418310</v>
      </c>
      <c r="J390" s="158" t="b">
        <f t="shared" si="13"/>
        <v>1</v>
      </c>
    </row>
    <row r="391" spans="1:10" ht="15">
      <c r="A391" s="51">
        <v>388</v>
      </c>
      <c r="B391" s="58" t="s">
        <v>310</v>
      </c>
      <c r="C391" s="58" t="s">
        <v>272</v>
      </c>
      <c r="D391" s="16" t="s">
        <v>311</v>
      </c>
      <c r="E391" s="49">
        <f>data_566!H392</f>
        <v>16738285</v>
      </c>
      <c r="F391" s="49">
        <f>data_566!M392</f>
        <v>1262300</v>
      </c>
      <c r="H391" s="38">
        <f t="shared" si="12"/>
        <v>18000585</v>
      </c>
      <c r="I391" s="38">
        <f>work!F419</f>
        <v>18000585</v>
      </c>
      <c r="J391" s="158" t="b">
        <f t="shared" si="13"/>
        <v>1</v>
      </c>
    </row>
    <row r="392" spans="1:10" ht="15">
      <c r="A392" s="51">
        <v>389</v>
      </c>
      <c r="B392" s="58" t="s">
        <v>313</v>
      </c>
      <c r="C392" s="58" t="s">
        <v>272</v>
      </c>
      <c r="D392" s="16" t="s">
        <v>314</v>
      </c>
      <c r="E392" s="49">
        <f>data_566!H393</f>
        <v>11000154</v>
      </c>
      <c r="F392" s="49">
        <f>data_566!M393</f>
        <v>6076743</v>
      </c>
      <c r="H392" s="38">
        <f t="shared" si="12"/>
        <v>17076897</v>
      </c>
      <c r="I392" s="38">
        <f>work!F420</f>
        <v>17076897</v>
      </c>
      <c r="J392" s="158" t="b">
        <f t="shared" si="13"/>
        <v>1</v>
      </c>
    </row>
    <row r="393" spans="1:10" ht="15">
      <c r="A393" s="51">
        <v>390</v>
      </c>
      <c r="B393" s="58" t="s">
        <v>316</v>
      </c>
      <c r="C393" s="58" t="s">
        <v>272</v>
      </c>
      <c r="D393" s="16" t="s">
        <v>317</v>
      </c>
      <c r="E393" s="49">
        <f>data_566!H394</f>
        <v>10424068</v>
      </c>
      <c r="F393" s="49">
        <f>data_566!M394</f>
        <v>193889</v>
      </c>
      <c r="H393" s="38">
        <f t="shared" si="12"/>
        <v>10617957</v>
      </c>
      <c r="I393" s="38">
        <f>work!F421</f>
        <v>10617957</v>
      </c>
      <c r="J393" s="158" t="b">
        <f t="shared" si="13"/>
        <v>1</v>
      </c>
    </row>
    <row r="394" spans="1:10" ht="15">
      <c r="A394" s="51">
        <v>391</v>
      </c>
      <c r="B394" s="58" t="s">
        <v>319</v>
      </c>
      <c r="C394" s="58" t="s">
        <v>272</v>
      </c>
      <c r="D394" s="16" t="s">
        <v>320</v>
      </c>
      <c r="E394" s="49">
        <f>data_566!H395</f>
        <v>3699458</v>
      </c>
      <c r="F394" s="49">
        <f>data_566!M395</f>
        <v>0</v>
      </c>
      <c r="H394" s="38">
        <f t="shared" si="12"/>
        <v>3699458</v>
      </c>
      <c r="I394" s="38">
        <f>work!F422</f>
        <v>3699458</v>
      </c>
      <c r="J394" s="158" t="b">
        <f t="shared" si="13"/>
        <v>1</v>
      </c>
    </row>
    <row r="395" spans="1:10" ht="15">
      <c r="A395" s="51">
        <v>392</v>
      </c>
      <c r="B395" s="58" t="s">
        <v>322</v>
      </c>
      <c r="C395" s="58" t="s">
        <v>272</v>
      </c>
      <c r="D395" s="16" t="s">
        <v>323</v>
      </c>
      <c r="E395" s="49">
        <f>data_566!H396</f>
        <v>25586844</v>
      </c>
      <c r="F395" s="49">
        <f>data_566!M396</f>
        <v>16167942</v>
      </c>
      <c r="H395" s="38">
        <f t="shared" si="12"/>
        <v>41754786</v>
      </c>
      <c r="I395" s="38">
        <f>work!F423</f>
        <v>41754786</v>
      </c>
      <c r="J395" s="158" t="b">
        <f t="shared" si="13"/>
        <v>1</v>
      </c>
    </row>
    <row r="396" spans="1:10" ht="15">
      <c r="A396" s="51">
        <v>393</v>
      </c>
      <c r="B396" s="58" t="s">
        <v>325</v>
      </c>
      <c r="C396" s="58" t="s">
        <v>272</v>
      </c>
      <c r="D396" s="16" t="s">
        <v>326</v>
      </c>
      <c r="E396" s="49">
        <f>data_566!H397</f>
        <v>10866045</v>
      </c>
      <c r="F396" s="49">
        <f>data_566!M397</f>
        <v>1094357</v>
      </c>
      <c r="H396" s="38">
        <f t="shared" si="12"/>
        <v>11960402</v>
      </c>
      <c r="I396" s="38">
        <f>work!F424</f>
        <v>11960402</v>
      </c>
      <c r="J396" s="158" t="b">
        <f t="shared" si="13"/>
        <v>1</v>
      </c>
    </row>
    <row r="397" spans="1:10" ht="15">
      <c r="A397" s="51">
        <v>394</v>
      </c>
      <c r="B397" s="58" t="s">
        <v>328</v>
      </c>
      <c r="C397" s="58" t="s">
        <v>272</v>
      </c>
      <c r="D397" s="16" t="s">
        <v>329</v>
      </c>
      <c r="E397" s="49">
        <f>data_566!H398</f>
        <v>11361353</v>
      </c>
      <c r="F397" s="49">
        <f>data_566!M398</f>
        <v>15457</v>
      </c>
      <c r="H397" s="38">
        <f t="shared" si="12"/>
        <v>11376810</v>
      </c>
      <c r="I397" s="38">
        <f>work!F425</f>
        <v>11376810</v>
      </c>
      <c r="J397" s="158" t="b">
        <f t="shared" si="13"/>
        <v>1</v>
      </c>
    </row>
    <row r="398" spans="1:10" ht="15">
      <c r="A398" s="51">
        <v>395</v>
      </c>
      <c r="B398" s="58" t="s">
        <v>331</v>
      </c>
      <c r="C398" s="58" t="s">
        <v>272</v>
      </c>
      <c r="D398" s="16" t="s">
        <v>332</v>
      </c>
      <c r="E398" s="49">
        <f>data_566!H399</f>
        <v>1939932</v>
      </c>
      <c r="F398" s="49">
        <f>data_566!M399</f>
        <v>427952</v>
      </c>
      <c r="H398" s="38">
        <f t="shared" si="12"/>
        <v>2367884</v>
      </c>
      <c r="I398" s="38">
        <f>work!F426</f>
        <v>2367884</v>
      </c>
      <c r="J398" s="158" t="b">
        <f t="shared" si="13"/>
        <v>1</v>
      </c>
    </row>
    <row r="399" spans="1:10" ht="15">
      <c r="A399" s="51">
        <v>396</v>
      </c>
      <c r="B399" s="58" t="s">
        <v>334</v>
      </c>
      <c r="C399" s="58" t="s">
        <v>272</v>
      </c>
      <c r="D399" s="16" t="s">
        <v>335</v>
      </c>
      <c r="E399" s="49">
        <f>data_566!H400</f>
        <v>83960912</v>
      </c>
      <c r="F399" s="49">
        <f>data_566!M400</f>
        <v>15394187</v>
      </c>
      <c r="H399" s="38">
        <f t="shared" si="12"/>
        <v>99355099</v>
      </c>
      <c r="I399" s="38">
        <f>work!F427</f>
        <v>99355099</v>
      </c>
      <c r="J399" s="158" t="b">
        <f t="shared" si="13"/>
        <v>1</v>
      </c>
    </row>
    <row r="400" spans="1:10" ht="15">
      <c r="A400" s="51">
        <v>397</v>
      </c>
      <c r="B400" s="58" t="s">
        <v>337</v>
      </c>
      <c r="C400" s="58" t="s">
        <v>272</v>
      </c>
      <c r="D400" s="16" t="s">
        <v>338</v>
      </c>
      <c r="E400" s="49">
        <f>data_566!H401</f>
        <v>38154193</v>
      </c>
      <c r="F400" s="49">
        <f>data_566!M401</f>
        <v>27491738</v>
      </c>
      <c r="H400" s="38">
        <f t="shared" si="12"/>
        <v>65645931</v>
      </c>
      <c r="I400" s="38">
        <f>work!F428</f>
        <v>65645931</v>
      </c>
      <c r="J400" s="158" t="b">
        <f t="shared" si="13"/>
        <v>1</v>
      </c>
    </row>
    <row r="401" spans="1:10" ht="15">
      <c r="A401" s="51">
        <v>398</v>
      </c>
      <c r="B401" s="58" t="s">
        <v>340</v>
      </c>
      <c r="C401" s="58" t="s">
        <v>272</v>
      </c>
      <c r="D401" s="16" t="s">
        <v>341</v>
      </c>
      <c r="E401" s="49">
        <f>data_566!H402</f>
        <v>28129588</v>
      </c>
      <c r="F401" s="49">
        <f>data_566!M402</f>
        <v>31879977</v>
      </c>
      <c r="H401" s="38">
        <f t="shared" si="12"/>
        <v>60009565</v>
      </c>
      <c r="I401" s="38">
        <f>work!F429</f>
        <v>60009565</v>
      </c>
      <c r="J401" s="158" t="b">
        <f t="shared" si="13"/>
        <v>1</v>
      </c>
    </row>
    <row r="402" spans="1:10" ht="15">
      <c r="A402" s="51">
        <v>399</v>
      </c>
      <c r="B402" s="58" t="s">
        <v>343</v>
      </c>
      <c r="C402" s="58" t="s">
        <v>272</v>
      </c>
      <c r="D402" s="16" t="s">
        <v>344</v>
      </c>
      <c r="E402" s="49">
        <f>data_566!H403</f>
        <v>36383548</v>
      </c>
      <c r="F402" s="49">
        <f>data_566!M403</f>
        <v>47169479</v>
      </c>
      <c r="H402" s="38">
        <f t="shared" si="12"/>
        <v>83553027</v>
      </c>
      <c r="I402" s="38">
        <f>work!F430</f>
        <v>83553027</v>
      </c>
      <c r="J402" s="158" t="b">
        <f t="shared" si="13"/>
        <v>1</v>
      </c>
    </row>
    <row r="403" spans="1:10" ht="15">
      <c r="A403" s="51">
        <v>400</v>
      </c>
      <c r="B403" s="58" t="s">
        <v>346</v>
      </c>
      <c r="C403" s="58" t="s">
        <v>272</v>
      </c>
      <c r="D403" s="16" t="s">
        <v>347</v>
      </c>
      <c r="E403" s="49">
        <f>data_566!H404</f>
        <v>6680962</v>
      </c>
      <c r="F403" s="49">
        <f>data_566!M404</f>
        <v>2100263</v>
      </c>
      <c r="H403" s="38">
        <f t="shared" si="12"/>
        <v>8781225</v>
      </c>
      <c r="I403" s="38">
        <f>work!F431</f>
        <v>8781225</v>
      </c>
      <c r="J403" s="158" t="b">
        <f t="shared" si="13"/>
        <v>1</v>
      </c>
    </row>
    <row r="404" spans="1:10" ht="15">
      <c r="A404" s="51">
        <v>401</v>
      </c>
      <c r="B404" s="58" t="s">
        <v>349</v>
      </c>
      <c r="C404" s="58" t="s">
        <v>272</v>
      </c>
      <c r="D404" s="16" t="s">
        <v>350</v>
      </c>
      <c r="E404" s="49">
        <f>data_566!H405</f>
        <v>5183939</v>
      </c>
      <c r="F404" s="49">
        <f>data_566!M405</f>
        <v>689613</v>
      </c>
      <c r="H404" s="38">
        <f t="shared" si="12"/>
        <v>5873552</v>
      </c>
      <c r="I404" s="38">
        <f>work!F432</f>
        <v>5873552</v>
      </c>
      <c r="J404" s="158" t="b">
        <f t="shared" si="13"/>
        <v>1</v>
      </c>
    </row>
    <row r="405" spans="1:10" ht="15">
      <c r="A405" s="51">
        <v>402</v>
      </c>
      <c r="B405" s="58" t="s">
        <v>352</v>
      </c>
      <c r="C405" s="58" t="s">
        <v>272</v>
      </c>
      <c r="D405" s="16" t="s">
        <v>353</v>
      </c>
      <c r="E405" s="49">
        <f>data_566!H406</f>
        <v>28092820</v>
      </c>
      <c r="F405" s="49">
        <f>data_566!M406</f>
        <v>39882738</v>
      </c>
      <c r="H405" s="38">
        <f t="shared" si="12"/>
        <v>67975558</v>
      </c>
      <c r="I405" s="38">
        <f>work!F433</f>
        <v>67975558</v>
      </c>
      <c r="J405" s="158" t="b">
        <f t="shared" si="13"/>
        <v>1</v>
      </c>
    </row>
    <row r="406" spans="1:10" ht="15">
      <c r="A406" s="51">
        <v>403</v>
      </c>
      <c r="B406" s="58" t="s">
        <v>355</v>
      </c>
      <c r="C406" s="58" t="s">
        <v>272</v>
      </c>
      <c r="D406" s="16" t="s">
        <v>356</v>
      </c>
      <c r="E406" s="49">
        <f>data_566!H407</f>
        <v>3847940</v>
      </c>
      <c r="F406" s="49">
        <f>data_566!M407</f>
        <v>368268</v>
      </c>
      <c r="H406" s="38">
        <f t="shared" si="12"/>
        <v>4216208</v>
      </c>
      <c r="I406" s="38">
        <f>work!F434</f>
        <v>4216208</v>
      </c>
      <c r="J406" s="158" t="b">
        <f t="shared" si="13"/>
        <v>1</v>
      </c>
    </row>
    <row r="407" spans="1:10" ht="15">
      <c r="A407" s="51">
        <v>404</v>
      </c>
      <c r="B407" s="58" t="s">
        <v>358</v>
      </c>
      <c r="C407" s="58" t="s">
        <v>272</v>
      </c>
      <c r="D407" s="16" t="s">
        <v>359</v>
      </c>
      <c r="E407" s="49">
        <f>data_566!H408</f>
        <v>37555142</v>
      </c>
      <c r="F407" s="49">
        <f>data_566!M408</f>
        <v>30920020</v>
      </c>
      <c r="H407" s="38">
        <f t="shared" si="12"/>
        <v>68475162</v>
      </c>
      <c r="I407" s="38">
        <f>work!F435</f>
        <v>68475162</v>
      </c>
      <c r="J407" s="158" t="b">
        <f t="shared" si="13"/>
        <v>1</v>
      </c>
    </row>
    <row r="408" spans="1:10" ht="15">
      <c r="A408" s="51">
        <v>405</v>
      </c>
      <c r="B408" s="58" t="s">
        <v>361</v>
      </c>
      <c r="C408" s="58" t="s">
        <v>272</v>
      </c>
      <c r="D408" s="16" t="s">
        <v>362</v>
      </c>
      <c r="E408" s="49">
        <f>data_566!H409</f>
        <v>6215358</v>
      </c>
      <c r="F408" s="49">
        <f>data_566!M409</f>
        <v>4726677</v>
      </c>
      <c r="H408" s="38">
        <f t="shared" si="12"/>
        <v>10942035</v>
      </c>
      <c r="I408" s="38">
        <f>work!F436</f>
        <v>10942035</v>
      </c>
      <c r="J408" s="158" t="b">
        <f t="shared" si="13"/>
        <v>1</v>
      </c>
    </row>
    <row r="409" spans="1:10" ht="15">
      <c r="A409" s="51">
        <v>406</v>
      </c>
      <c r="B409" s="58" t="s">
        <v>364</v>
      </c>
      <c r="C409" s="58" t="s">
        <v>272</v>
      </c>
      <c r="D409" s="16" t="s">
        <v>365</v>
      </c>
      <c r="E409" s="49">
        <f>data_566!H410</f>
        <v>20711339</v>
      </c>
      <c r="F409" s="49">
        <f>data_566!M410</f>
        <v>10253557</v>
      </c>
      <c r="H409" s="38">
        <f t="shared" si="12"/>
        <v>30964896</v>
      </c>
      <c r="I409" s="38">
        <f>work!F437</f>
        <v>30964896</v>
      </c>
      <c r="J409" s="158" t="b">
        <f t="shared" si="13"/>
        <v>1</v>
      </c>
    </row>
    <row r="410" spans="1:10" ht="15">
      <c r="A410" s="51">
        <v>407</v>
      </c>
      <c r="B410" s="58" t="s">
        <v>367</v>
      </c>
      <c r="C410" s="58" t="s">
        <v>272</v>
      </c>
      <c r="D410" s="16" t="s">
        <v>368</v>
      </c>
      <c r="E410" s="49">
        <f>data_566!H411</f>
        <v>15269548</v>
      </c>
      <c r="F410" s="49">
        <f>data_566!M411</f>
        <v>9798464</v>
      </c>
      <c r="H410" s="38">
        <f t="shared" si="12"/>
        <v>25068012</v>
      </c>
      <c r="I410" s="38">
        <f>work!F438</f>
        <v>25068012</v>
      </c>
      <c r="J410" s="158" t="b">
        <f t="shared" si="13"/>
        <v>1</v>
      </c>
    </row>
    <row r="411" spans="1:10" ht="15">
      <c r="A411" s="51">
        <v>408</v>
      </c>
      <c r="B411" s="58" t="s">
        <v>370</v>
      </c>
      <c r="C411" s="58" t="s">
        <v>272</v>
      </c>
      <c r="D411" s="16" t="s">
        <v>371</v>
      </c>
      <c r="E411" s="49">
        <f>data_566!H412</f>
        <v>3261331</v>
      </c>
      <c r="F411" s="49">
        <f>data_566!M412</f>
        <v>969198</v>
      </c>
      <c r="H411" s="38">
        <f t="shared" si="12"/>
        <v>4230529</v>
      </c>
      <c r="I411" s="38">
        <f>work!F439</f>
        <v>4230529</v>
      </c>
      <c r="J411" s="158" t="b">
        <f t="shared" si="13"/>
        <v>1</v>
      </c>
    </row>
    <row r="412" spans="1:10" ht="15">
      <c r="A412" s="51">
        <v>409</v>
      </c>
      <c r="B412" s="58" t="s">
        <v>373</v>
      </c>
      <c r="C412" s="58" t="s">
        <v>272</v>
      </c>
      <c r="D412" s="16" t="s">
        <v>374</v>
      </c>
      <c r="E412" s="49">
        <f>data_566!H413</f>
        <v>3450749</v>
      </c>
      <c r="F412" s="49">
        <f>data_566!M413</f>
        <v>3408042</v>
      </c>
      <c r="H412" s="38">
        <f t="shared" si="12"/>
        <v>6858791</v>
      </c>
      <c r="I412" s="38">
        <f>work!F440</f>
        <v>6858791</v>
      </c>
      <c r="J412" s="158" t="b">
        <f t="shared" si="13"/>
        <v>1</v>
      </c>
    </row>
    <row r="413" spans="1:10" ht="15">
      <c r="A413" s="51">
        <v>410</v>
      </c>
      <c r="B413" s="58" t="s">
        <v>376</v>
      </c>
      <c r="C413" s="58" t="s">
        <v>272</v>
      </c>
      <c r="D413" s="16" t="s">
        <v>377</v>
      </c>
      <c r="E413" s="49">
        <f>data_566!H414</f>
        <v>30346056</v>
      </c>
      <c r="F413" s="49">
        <f>data_566!M414</f>
        <v>7620013</v>
      </c>
      <c r="H413" s="38">
        <f t="shared" si="12"/>
        <v>37966069</v>
      </c>
      <c r="I413" s="38">
        <f>work!F441</f>
        <v>37966069</v>
      </c>
      <c r="J413" s="158" t="b">
        <f t="shared" si="13"/>
        <v>1</v>
      </c>
    </row>
    <row r="414" spans="1:10" ht="15">
      <c r="A414" s="51">
        <v>411</v>
      </c>
      <c r="B414" s="58" t="s">
        <v>379</v>
      </c>
      <c r="C414" s="58" t="s">
        <v>272</v>
      </c>
      <c r="D414" s="16" t="s">
        <v>380</v>
      </c>
      <c r="E414" s="49">
        <f>data_566!H415</f>
        <v>11756522</v>
      </c>
      <c r="F414" s="49">
        <f>data_566!M415</f>
        <v>13349637</v>
      </c>
      <c r="H414" s="38">
        <f t="shared" si="12"/>
        <v>25106159</v>
      </c>
      <c r="I414" s="38">
        <f>work!F442</f>
        <v>25106159</v>
      </c>
      <c r="J414" s="158" t="b">
        <f t="shared" si="13"/>
        <v>1</v>
      </c>
    </row>
    <row r="415" spans="1:10" ht="15">
      <c r="A415" s="51">
        <v>412</v>
      </c>
      <c r="B415" s="58" t="s">
        <v>382</v>
      </c>
      <c r="C415" s="58" t="s">
        <v>272</v>
      </c>
      <c r="D415" s="16" t="s">
        <v>383</v>
      </c>
      <c r="E415" s="49">
        <f>data_566!H416</f>
        <v>280412</v>
      </c>
      <c r="F415" s="49">
        <f>data_566!M416</f>
        <v>0</v>
      </c>
      <c r="H415" s="38">
        <f t="shared" si="12"/>
        <v>280412</v>
      </c>
      <c r="I415" s="38">
        <f>work!F443</f>
        <v>280412</v>
      </c>
      <c r="J415" s="158" t="b">
        <f t="shared" si="13"/>
        <v>1</v>
      </c>
    </row>
    <row r="416" spans="1:10" ht="15">
      <c r="A416" s="51">
        <v>413</v>
      </c>
      <c r="B416" s="58" t="s">
        <v>385</v>
      </c>
      <c r="C416" s="58" t="s">
        <v>272</v>
      </c>
      <c r="D416" s="16" t="s">
        <v>1135</v>
      </c>
      <c r="E416" s="49">
        <f>data_566!H417</f>
        <v>10114665</v>
      </c>
      <c r="F416" s="49">
        <f>data_566!M417</f>
        <v>4986280</v>
      </c>
      <c r="H416" s="38">
        <f t="shared" si="12"/>
        <v>15100945</v>
      </c>
      <c r="I416" s="38">
        <f>work!F444</f>
        <v>15100945</v>
      </c>
      <c r="J416" s="158" t="b">
        <f t="shared" si="13"/>
        <v>1</v>
      </c>
    </row>
    <row r="417" spans="1:10" ht="15">
      <c r="A417" s="51">
        <v>414</v>
      </c>
      <c r="B417" s="58" t="s">
        <v>387</v>
      </c>
      <c r="C417" s="58" t="s">
        <v>272</v>
      </c>
      <c r="D417" s="16" t="s">
        <v>388</v>
      </c>
      <c r="E417" s="49">
        <f>data_566!H418</f>
        <v>9062975</v>
      </c>
      <c r="F417" s="49">
        <f>data_566!M418</f>
        <v>4002521</v>
      </c>
      <c r="H417" s="38">
        <f t="shared" si="12"/>
        <v>13065496</v>
      </c>
      <c r="I417" s="38">
        <f>work!F445</f>
        <v>13065496</v>
      </c>
      <c r="J417" s="158" t="b">
        <f t="shared" si="13"/>
        <v>1</v>
      </c>
    </row>
    <row r="418" spans="1:10" ht="15">
      <c r="A418" s="51">
        <v>415</v>
      </c>
      <c r="B418" s="58" t="s">
        <v>391</v>
      </c>
      <c r="C418" s="58" t="s">
        <v>389</v>
      </c>
      <c r="D418" s="16" t="s">
        <v>392</v>
      </c>
      <c r="E418" s="49">
        <f>data_566!H419</f>
        <v>12914786</v>
      </c>
      <c r="F418" s="49">
        <f>data_566!M419</f>
        <v>1321958</v>
      </c>
      <c r="H418" s="38">
        <f t="shared" si="12"/>
        <v>14236744</v>
      </c>
      <c r="I418" s="38">
        <f>work!F446</f>
        <v>14236744</v>
      </c>
      <c r="J418" s="158" t="b">
        <f t="shared" si="13"/>
        <v>1</v>
      </c>
    </row>
    <row r="419" spans="1:10" ht="15">
      <c r="A419" s="51">
        <v>416</v>
      </c>
      <c r="B419" s="58" t="s">
        <v>394</v>
      </c>
      <c r="C419" s="58" t="s">
        <v>389</v>
      </c>
      <c r="D419" s="16" t="s">
        <v>395</v>
      </c>
      <c r="E419" s="49">
        <f>data_566!H420</f>
        <v>11348598</v>
      </c>
      <c r="F419" s="49">
        <f>data_566!M420</f>
        <v>16116573</v>
      </c>
      <c r="H419" s="38">
        <f t="shared" si="12"/>
        <v>27465171</v>
      </c>
      <c r="I419" s="38">
        <f>work!F447</f>
        <v>27465171</v>
      </c>
      <c r="J419" s="158" t="b">
        <f t="shared" si="13"/>
        <v>1</v>
      </c>
    </row>
    <row r="420" spans="1:10" ht="15">
      <c r="A420" s="51">
        <v>417</v>
      </c>
      <c r="B420" s="58" t="s">
        <v>397</v>
      </c>
      <c r="C420" s="58" t="s">
        <v>389</v>
      </c>
      <c r="D420" s="16" t="s">
        <v>398</v>
      </c>
      <c r="E420" s="49">
        <f>data_566!H421</f>
        <v>22942485</v>
      </c>
      <c r="F420" s="49">
        <f>data_566!M421</f>
        <v>3016930</v>
      </c>
      <c r="H420" s="38">
        <f t="shared" si="12"/>
        <v>25959415</v>
      </c>
      <c r="I420" s="38">
        <f>work!F448</f>
        <v>25959415</v>
      </c>
      <c r="J420" s="158" t="b">
        <f t="shared" si="13"/>
        <v>1</v>
      </c>
    </row>
    <row r="421" spans="1:10" ht="15">
      <c r="A421" s="51">
        <v>418</v>
      </c>
      <c r="B421" s="58" t="s">
        <v>400</v>
      </c>
      <c r="C421" s="58" t="s">
        <v>389</v>
      </c>
      <c r="D421" s="16" t="s">
        <v>401</v>
      </c>
      <c r="E421" s="49">
        <f>data_566!H422</f>
        <v>7070982</v>
      </c>
      <c r="F421" s="49">
        <f>data_566!M422</f>
        <v>0</v>
      </c>
      <c r="H421" s="38">
        <f t="shared" si="12"/>
        <v>7070982</v>
      </c>
      <c r="I421" s="38">
        <f>work!F449</f>
        <v>7070982</v>
      </c>
      <c r="J421" s="158" t="b">
        <f t="shared" si="13"/>
        <v>1</v>
      </c>
    </row>
    <row r="422" spans="1:10" ht="15">
      <c r="A422" s="51">
        <v>419</v>
      </c>
      <c r="B422" s="58" t="s">
        <v>403</v>
      </c>
      <c r="C422" s="58" t="s">
        <v>389</v>
      </c>
      <c r="D422" s="16" t="s">
        <v>404</v>
      </c>
      <c r="E422" s="49">
        <f>data_566!H423</f>
        <v>42083771</v>
      </c>
      <c r="F422" s="49">
        <f>data_566!M423</f>
        <v>3911851</v>
      </c>
      <c r="H422" s="38">
        <f t="shared" si="12"/>
        <v>45995622</v>
      </c>
      <c r="I422" s="38">
        <f>work!F450</f>
        <v>45995622</v>
      </c>
      <c r="J422" s="158" t="b">
        <f t="shared" si="13"/>
        <v>1</v>
      </c>
    </row>
    <row r="423" spans="1:10" ht="15">
      <c r="A423" s="51">
        <v>420</v>
      </c>
      <c r="B423" s="58" t="s">
        <v>406</v>
      </c>
      <c r="C423" s="58" t="s">
        <v>389</v>
      </c>
      <c r="D423" s="16" t="s">
        <v>407</v>
      </c>
      <c r="E423" s="49">
        <f>data_566!H424</f>
        <v>79591845</v>
      </c>
      <c r="F423" s="49">
        <f>data_566!M424</f>
        <v>38184468</v>
      </c>
      <c r="H423" s="38">
        <f t="shared" si="12"/>
        <v>117776313</v>
      </c>
      <c r="I423" s="38">
        <f>work!F451</f>
        <v>117776313</v>
      </c>
      <c r="J423" s="158" t="b">
        <f t="shared" si="13"/>
        <v>1</v>
      </c>
    </row>
    <row r="424" spans="1:10" ht="15">
      <c r="A424" s="51">
        <v>421</v>
      </c>
      <c r="B424" s="58" t="s">
        <v>409</v>
      </c>
      <c r="C424" s="58" t="s">
        <v>389</v>
      </c>
      <c r="D424" s="16" t="s">
        <v>3</v>
      </c>
      <c r="E424" s="49">
        <f>data_566!H425</f>
        <v>126015287</v>
      </c>
      <c r="F424" s="49">
        <f>data_566!M425</f>
        <v>96112075</v>
      </c>
      <c r="H424" s="38">
        <f t="shared" si="12"/>
        <v>222127362</v>
      </c>
      <c r="I424" s="38">
        <f>work!F452</f>
        <v>222127362</v>
      </c>
      <c r="J424" s="158" t="b">
        <f t="shared" si="13"/>
        <v>1</v>
      </c>
    </row>
    <row r="425" spans="1:10" ht="15">
      <c r="A425" s="51">
        <v>422</v>
      </c>
      <c r="B425" s="58" t="s">
        <v>411</v>
      </c>
      <c r="C425" s="58" t="s">
        <v>389</v>
      </c>
      <c r="D425" s="16" t="s">
        <v>412</v>
      </c>
      <c r="E425" s="49">
        <f>data_566!H426</f>
        <v>2120940</v>
      </c>
      <c r="F425" s="49">
        <f>data_566!M426</f>
        <v>755419</v>
      </c>
      <c r="H425" s="38">
        <f t="shared" si="12"/>
        <v>2876359</v>
      </c>
      <c r="I425" s="38">
        <f>work!F453</f>
        <v>2876359</v>
      </c>
      <c r="J425" s="158" t="b">
        <f t="shared" si="13"/>
        <v>1</v>
      </c>
    </row>
    <row r="426" spans="1:10" ht="15">
      <c r="A426" s="51">
        <v>423</v>
      </c>
      <c r="B426" s="58" t="s">
        <v>414</v>
      </c>
      <c r="C426" s="58" t="s">
        <v>389</v>
      </c>
      <c r="D426" s="16" t="s">
        <v>415</v>
      </c>
      <c r="E426" s="49">
        <f>data_566!H427</f>
        <v>14658756</v>
      </c>
      <c r="F426" s="49">
        <f>data_566!M427</f>
        <v>690801</v>
      </c>
      <c r="H426" s="38">
        <f t="shared" si="12"/>
        <v>15349557</v>
      </c>
      <c r="I426" s="38">
        <f>work!F454</f>
        <v>15349557</v>
      </c>
      <c r="J426" s="158" t="b">
        <f t="shared" si="13"/>
        <v>1</v>
      </c>
    </row>
    <row r="427" spans="1:10" ht="15">
      <c r="A427" s="51">
        <v>424</v>
      </c>
      <c r="B427" s="58" t="s">
        <v>417</v>
      </c>
      <c r="C427" s="58" t="s">
        <v>389</v>
      </c>
      <c r="D427" s="16" t="s">
        <v>418</v>
      </c>
      <c r="E427" s="49">
        <f>data_566!H428</f>
        <v>4596484</v>
      </c>
      <c r="F427" s="49">
        <f>data_566!M428</f>
        <v>0</v>
      </c>
      <c r="H427" s="38">
        <f t="shared" si="12"/>
        <v>4596484</v>
      </c>
      <c r="I427" s="38">
        <f>work!F455</f>
        <v>4596484</v>
      </c>
      <c r="J427" s="158" t="b">
        <f t="shared" si="13"/>
        <v>1</v>
      </c>
    </row>
    <row r="428" spans="1:10" ht="15">
      <c r="A428" s="51">
        <v>425</v>
      </c>
      <c r="B428" s="58" t="s">
        <v>420</v>
      </c>
      <c r="C428" s="58" t="s">
        <v>389</v>
      </c>
      <c r="D428" s="16" t="s">
        <v>421</v>
      </c>
      <c r="E428" s="49">
        <f>data_566!H429</f>
        <v>67386642</v>
      </c>
      <c r="F428" s="49">
        <f>data_566!M429</f>
        <v>16327468</v>
      </c>
      <c r="H428" s="38">
        <f t="shared" si="12"/>
        <v>83714110</v>
      </c>
      <c r="I428" s="38">
        <f>work!F456</f>
        <v>83714110</v>
      </c>
      <c r="J428" s="158" t="b">
        <f t="shared" si="13"/>
        <v>1</v>
      </c>
    </row>
    <row r="429" spans="1:10" ht="15">
      <c r="A429" s="51">
        <v>426</v>
      </c>
      <c r="B429" s="58" t="s">
        <v>423</v>
      </c>
      <c r="C429" s="58" t="s">
        <v>389</v>
      </c>
      <c r="D429" s="16" t="s">
        <v>424</v>
      </c>
      <c r="E429" s="49">
        <f>data_566!H430</f>
        <v>30389380</v>
      </c>
      <c r="F429" s="49">
        <f>data_566!M430</f>
        <v>4816396</v>
      </c>
      <c r="H429" s="38">
        <f t="shared" si="12"/>
        <v>35205776</v>
      </c>
      <c r="I429" s="38">
        <f>work!F457</f>
        <v>35205776</v>
      </c>
      <c r="J429" s="158" t="b">
        <f t="shared" si="13"/>
        <v>1</v>
      </c>
    </row>
    <row r="430" spans="1:10" ht="15">
      <c r="A430" s="51">
        <v>427</v>
      </c>
      <c r="B430" s="58" t="s">
        <v>426</v>
      </c>
      <c r="C430" s="58" t="s">
        <v>389</v>
      </c>
      <c r="D430" s="16" t="s">
        <v>427</v>
      </c>
      <c r="E430" s="49">
        <f>data_566!H431</f>
        <v>561408</v>
      </c>
      <c r="F430" s="49">
        <f>data_566!M431</f>
        <v>371243</v>
      </c>
      <c r="H430" s="38">
        <f t="shared" si="12"/>
        <v>932651</v>
      </c>
      <c r="I430" s="38">
        <f>work!F458</f>
        <v>932651</v>
      </c>
      <c r="J430" s="158" t="b">
        <f t="shared" si="13"/>
        <v>1</v>
      </c>
    </row>
    <row r="431" spans="1:10" ht="15">
      <c r="A431" s="51">
        <v>428</v>
      </c>
      <c r="B431" s="58" t="s">
        <v>429</v>
      </c>
      <c r="C431" s="58" t="s">
        <v>389</v>
      </c>
      <c r="D431" s="16" t="s">
        <v>430</v>
      </c>
      <c r="E431" s="49">
        <f>data_566!H432</f>
        <v>123815924</v>
      </c>
      <c r="F431" s="49">
        <f>data_566!M432</f>
        <v>72042579</v>
      </c>
      <c r="H431" s="38">
        <f t="shared" si="12"/>
        <v>195858503</v>
      </c>
      <c r="I431" s="38">
        <f>work!F459</f>
        <v>195858503</v>
      </c>
      <c r="J431" s="158" t="b">
        <f t="shared" si="13"/>
        <v>1</v>
      </c>
    </row>
    <row r="432" spans="1:10" ht="15">
      <c r="A432" s="51">
        <v>429</v>
      </c>
      <c r="B432" s="58" t="s">
        <v>432</v>
      </c>
      <c r="C432" s="58" t="s">
        <v>389</v>
      </c>
      <c r="D432" s="16" t="s">
        <v>433</v>
      </c>
      <c r="E432" s="49">
        <f>data_566!H433</f>
        <v>0</v>
      </c>
      <c r="F432" s="49">
        <f>data_566!M433</f>
        <v>0</v>
      </c>
      <c r="H432" s="38">
        <f t="shared" si="12"/>
        <v>0</v>
      </c>
      <c r="I432" s="38">
        <f>work!F460</f>
        <v>0</v>
      </c>
      <c r="J432" s="158" t="b">
        <f t="shared" si="13"/>
        <v>1</v>
      </c>
    </row>
    <row r="433" spans="1:10" ht="15">
      <c r="A433" s="51">
        <v>430</v>
      </c>
      <c r="B433" s="58" t="s">
        <v>435</v>
      </c>
      <c r="C433" s="58" t="s">
        <v>389</v>
      </c>
      <c r="D433" s="16" t="s">
        <v>436</v>
      </c>
      <c r="E433" s="49">
        <f>data_566!H434</f>
        <v>20885366</v>
      </c>
      <c r="F433" s="49">
        <f>data_566!M434</f>
        <v>2276031</v>
      </c>
      <c r="H433" s="38">
        <f t="shared" si="12"/>
        <v>23161397</v>
      </c>
      <c r="I433" s="38">
        <f>work!F461</f>
        <v>23161397</v>
      </c>
      <c r="J433" s="158" t="b">
        <f t="shared" si="13"/>
        <v>1</v>
      </c>
    </row>
    <row r="434" spans="1:10" ht="15">
      <c r="A434" s="51">
        <v>431</v>
      </c>
      <c r="B434" s="58" t="s">
        <v>438</v>
      </c>
      <c r="C434" s="58" t="s">
        <v>389</v>
      </c>
      <c r="D434" s="16" t="s">
        <v>439</v>
      </c>
      <c r="E434" s="49">
        <f>data_566!H435</f>
        <v>134539709</v>
      </c>
      <c r="F434" s="49">
        <f>data_566!M435</f>
        <v>1429721</v>
      </c>
      <c r="H434" s="38">
        <f t="shared" si="12"/>
        <v>135969430</v>
      </c>
      <c r="I434" s="38">
        <f>work!F462</f>
        <v>135969430</v>
      </c>
      <c r="J434" s="158" t="b">
        <f t="shared" si="13"/>
        <v>1</v>
      </c>
    </row>
    <row r="435" spans="1:10" ht="15">
      <c r="A435" s="51">
        <v>432</v>
      </c>
      <c r="B435" s="58" t="s">
        <v>441</v>
      </c>
      <c r="C435" s="58" t="s">
        <v>389</v>
      </c>
      <c r="D435" s="16" t="s">
        <v>442</v>
      </c>
      <c r="E435" s="49">
        <f>data_566!H436</f>
        <v>31623141</v>
      </c>
      <c r="F435" s="49">
        <f>data_566!M436</f>
        <v>10686865</v>
      </c>
      <c r="H435" s="38">
        <f t="shared" si="12"/>
        <v>42310006</v>
      </c>
      <c r="I435" s="38">
        <f>work!F463</f>
        <v>42310006</v>
      </c>
      <c r="J435" s="158" t="b">
        <f t="shared" si="13"/>
        <v>1</v>
      </c>
    </row>
    <row r="436" spans="1:10" ht="15">
      <c r="A436" s="51">
        <v>433</v>
      </c>
      <c r="B436" s="58" t="s">
        <v>444</v>
      </c>
      <c r="C436" s="58" t="s">
        <v>389</v>
      </c>
      <c r="D436" s="16" t="s">
        <v>445</v>
      </c>
      <c r="E436" s="49">
        <f>data_566!H437</f>
        <v>27284593</v>
      </c>
      <c r="F436" s="49">
        <f>data_566!M437</f>
        <v>1426205</v>
      </c>
      <c r="H436" s="38">
        <f t="shared" si="12"/>
        <v>28710798</v>
      </c>
      <c r="I436" s="38">
        <f>work!F464</f>
        <v>28710798</v>
      </c>
      <c r="J436" s="158" t="b">
        <f t="shared" si="13"/>
        <v>1</v>
      </c>
    </row>
    <row r="437" spans="1:10" ht="15">
      <c r="A437" s="51">
        <v>434</v>
      </c>
      <c r="B437" s="58" t="s">
        <v>447</v>
      </c>
      <c r="C437" s="58" t="s">
        <v>389</v>
      </c>
      <c r="D437" s="16" t="s">
        <v>225</v>
      </c>
      <c r="E437" s="49">
        <f>data_566!H438</f>
        <v>7182581</v>
      </c>
      <c r="F437" s="49">
        <f>data_566!M438</f>
        <v>905328</v>
      </c>
      <c r="H437" s="38">
        <f t="shared" si="12"/>
        <v>8087909</v>
      </c>
      <c r="I437" s="38">
        <f>work!F465</f>
        <v>8087909</v>
      </c>
      <c r="J437" s="158" t="b">
        <f t="shared" si="13"/>
        <v>1</v>
      </c>
    </row>
    <row r="438" spans="1:10" ht="15">
      <c r="A438" s="51">
        <v>435</v>
      </c>
      <c r="B438" s="58" t="s">
        <v>449</v>
      </c>
      <c r="C438" s="58" t="s">
        <v>389</v>
      </c>
      <c r="D438" s="16" t="s">
        <v>450</v>
      </c>
      <c r="E438" s="49">
        <f>data_566!H439</f>
        <v>1408818</v>
      </c>
      <c r="F438" s="49">
        <f>data_566!M439</f>
        <v>37050</v>
      </c>
      <c r="H438" s="38">
        <f t="shared" si="12"/>
        <v>1445868</v>
      </c>
      <c r="I438" s="38">
        <f>work!F466</f>
        <v>1445868</v>
      </c>
      <c r="J438" s="158" t="b">
        <f t="shared" si="13"/>
        <v>1</v>
      </c>
    </row>
    <row r="439" spans="1:10" ht="15">
      <c r="A439" s="51">
        <v>436</v>
      </c>
      <c r="B439" s="58" t="s">
        <v>452</v>
      </c>
      <c r="C439" s="58" t="s">
        <v>389</v>
      </c>
      <c r="D439" s="16" t="s">
        <v>453</v>
      </c>
      <c r="E439" s="49">
        <f>data_566!H440</f>
        <v>0</v>
      </c>
      <c r="F439" s="49">
        <f>data_566!M440</f>
        <v>0</v>
      </c>
      <c r="H439" s="38">
        <f t="shared" si="12"/>
        <v>0</v>
      </c>
      <c r="I439" s="38">
        <f>work!F467</f>
        <v>0</v>
      </c>
      <c r="J439" s="158" t="b">
        <f t="shared" si="13"/>
        <v>1</v>
      </c>
    </row>
    <row r="440" spans="1:10" ht="15">
      <c r="A440" s="51">
        <v>437</v>
      </c>
      <c r="B440" s="58" t="s">
        <v>455</v>
      </c>
      <c r="C440" s="58" t="s">
        <v>389</v>
      </c>
      <c r="D440" s="16" t="s">
        <v>456</v>
      </c>
      <c r="E440" s="49">
        <f>data_566!H441</f>
        <v>33137353</v>
      </c>
      <c r="F440" s="49">
        <f>data_566!M441</f>
        <v>2930157</v>
      </c>
      <c r="H440" s="38">
        <f t="shared" si="12"/>
        <v>36067510</v>
      </c>
      <c r="I440" s="38">
        <f>work!F468</f>
        <v>36067510</v>
      </c>
      <c r="J440" s="158" t="b">
        <f t="shared" si="13"/>
        <v>1</v>
      </c>
    </row>
    <row r="441" spans="1:10" ht="15">
      <c r="A441" s="51">
        <v>438</v>
      </c>
      <c r="B441" s="58" t="s">
        <v>458</v>
      </c>
      <c r="C441" s="58" t="s">
        <v>389</v>
      </c>
      <c r="D441" s="16" t="s">
        <v>459</v>
      </c>
      <c r="E441" s="49">
        <f>data_566!H442</f>
        <v>23210168</v>
      </c>
      <c r="F441" s="49">
        <f>data_566!M442</f>
        <v>4439605</v>
      </c>
      <c r="H441" s="38">
        <f t="shared" si="12"/>
        <v>27649773</v>
      </c>
      <c r="I441" s="38">
        <f>work!F469</f>
        <v>27649773</v>
      </c>
      <c r="J441" s="158" t="b">
        <f t="shared" si="13"/>
        <v>1</v>
      </c>
    </row>
    <row r="442" spans="1:10" ht="15">
      <c r="A442" s="51">
        <v>439</v>
      </c>
      <c r="B442" s="58" t="s">
        <v>461</v>
      </c>
      <c r="C442" s="58" t="s">
        <v>389</v>
      </c>
      <c r="D442" s="16" t="s">
        <v>462</v>
      </c>
      <c r="E442" s="49">
        <f>data_566!H443</f>
        <v>12164711</v>
      </c>
      <c r="F442" s="49">
        <f>data_566!M443</f>
        <v>429142</v>
      </c>
      <c r="H442" s="38">
        <f t="shared" si="12"/>
        <v>12593853</v>
      </c>
      <c r="I442" s="38">
        <f>work!F470</f>
        <v>12593853</v>
      </c>
      <c r="J442" s="158" t="b">
        <f t="shared" si="13"/>
        <v>1</v>
      </c>
    </row>
    <row r="443" spans="1:10" ht="15">
      <c r="A443" s="51">
        <v>440</v>
      </c>
      <c r="B443" s="58" t="s">
        <v>464</v>
      </c>
      <c r="C443" s="58" t="s">
        <v>389</v>
      </c>
      <c r="D443" s="16" t="s">
        <v>465</v>
      </c>
      <c r="E443" s="49">
        <f>data_566!H444</f>
        <v>8241018</v>
      </c>
      <c r="F443" s="49">
        <f>data_566!M444</f>
        <v>2417591</v>
      </c>
      <c r="H443" s="38">
        <f t="shared" si="12"/>
        <v>10658609</v>
      </c>
      <c r="I443" s="38">
        <f>work!F471</f>
        <v>10658609</v>
      </c>
      <c r="J443" s="158" t="b">
        <f t="shared" si="13"/>
        <v>1</v>
      </c>
    </row>
    <row r="444" spans="1:10" ht="15">
      <c r="A444" s="51">
        <v>441</v>
      </c>
      <c r="B444" s="58" t="s">
        <v>467</v>
      </c>
      <c r="C444" s="58" t="s">
        <v>389</v>
      </c>
      <c r="D444" s="16" t="s">
        <v>468</v>
      </c>
      <c r="E444" s="49">
        <f>data_566!H445</f>
        <v>18039781</v>
      </c>
      <c r="F444" s="49">
        <f>data_566!M445</f>
        <v>61400</v>
      </c>
      <c r="H444" s="38">
        <f t="shared" si="12"/>
        <v>18101181</v>
      </c>
      <c r="I444" s="38">
        <f>work!F472</f>
        <v>18101181</v>
      </c>
      <c r="J444" s="158" t="b">
        <f t="shared" si="13"/>
        <v>1</v>
      </c>
    </row>
    <row r="445" spans="1:10" ht="15">
      <c r="A445" s="51">
        <v>442</v>
      </c>
      <c r="B445" s="58" t="s">
        <v>470</v>
      </c>
      <c r="C445" s="58" t="s">
        <v>389</v>
      </c>
      <c r="D445" s="16" t="s">
        <v>471</v>
      </c>
      <c r="E445" s="49">
        <f>data_566!H446</f>
        <v>13095022</v>
      </c>
      <c r="F445" s="49">
        <f>data_566!M446</f>
        <v>11108731</v>
      </c>
      <c r="H445" s="38">
        <f t="shared" si="12"/>
        <v>24203753</v>
      </c>
      <c r="I445" s="38">
        <f>work!F473</f>
        <v>24203753</v>
      </c>
      <c r="J445" s="158" t="b">
        <f t="shared" si="13"/>
        <v>1</v>
      </c>
    </row>
    <row r="446" spans="1:10" ht="15">
      <c r="A446" s="51">
        <v>443</v>
      </c>
      <c r="B446" s="58" t="s">
        <v>473</v>
      </c>
      <c r="C446" s="58" t="s">
        <v>389</v>
      </c>
      <c r="D446" s="16" t="s">
        <v>474</v>
      </c>
      <c r="E446" s="49">
        <f>data_566!H447</f>
        <v>614208</v>
      </c>
      <c r="F446" s="49">
        <f>data_566!M447</f>
        <v>1186371</v>
      </c>
      <c r="H446" s="38">
        <f t="shared" si="12"/>
        <v>1800579</v>
      </c>
      <c r="I446" s="38">
        <f>work!F474</f>
        <v>1800579</v>
      </c>
      <c r="J446" s="158" t="b">
        <f t="shared" si="13"/>
        <v>1</v>
      </c>
    </row>
    <row r="447" spans="1:10" ht="15">
      <c r="A447" s="51">
        <v>444</v>
      </c>
      <c r="B447" s="58" t="s">
        <v>476</v>
      </c>
      <c r="C447" s="58" t="s">
        <v>389</v>
      </c>
      <c r="D447" s="16" t="s">
        <v>477</v>
      </c>
      <c r="E447" s="49">
        <f>data_566!H448</f>
        <v>55440003</v>
      </c>
      <c r="F447" s="49">
        <f>data_566!M448</f>
        <v>26117139</v>
      </c>
      <c r="H447" s="38">
        <f t="shared" si="12"/>
        <v>81557142</v>
      </c>
      <c r="I447" s="38">
        <f>work!F475</f>
        <v>81557142</v>
      </c>
      <c r="J447" s="158" t="b">
        <f t="shared" si="13"/>
        <v>1</v>
      </c>
    </row>
    <row r="448" spans="1:10" ht="15">
      <c r="A448" s="51">
        <v>445</v>
      </c>
      <c r="B448" s="58" t="s">
        <v>479</v>
      </c>
      <c r="C448" s="58" t="s">
        <v>389</v>
      </c>
      <c r="D448" s="16" t="s">
        <v>480</v>
      </c>
      <c r="E448" s="49">
        <f>data_566!H449</f>
        <v>23850</v>
      </c>
      <c r="F448" s="49">
        <f>data_566!M449</f>
        <v>0</v>
      </c>
      <c r="H448" s="38">
        <f t="shared" si="12"/>
        <v>23850</v>
      </c>
      <c r="I448" s="38">
        <f>work!F476</f>
        <v>23850</v>
      </c>
      <c r="J448" s="158" t="b">
        <f t="shared" si="13"/>
        <v>1</v>
      </c>
    </row>
    <row r="449" spans="1:10" ht="15">
      <c r="A449" s="51">
        <v>446</v>
      </c>
      <c r="B449" s="58" t="s">
        <v>482</v>
      </c>
      <c r="C449" s="58" t="s">
        <v>389</v>
      </c>
      <c r="D449" s="16" t="s">
        <v>483</v>
      </c>
      <c r="E449" s="49">
        <f>data_566!H450</f>
        <v>3671012</v>
      </c>
      <c r="F449" s="49">
        <f>data_566!M450</f>
        <v>56215</v>
      </c>
      <c r="H449" s="38">
        <f t="shared" si="12"/>
        <v>3727227</v>
      </c>
      <c r="I449" s="38">
        <f>work!F477</f>
        <v>3727227</v>
      </c>
      <c r="J449" s="158" t="b">
        <f t="shared" si="13"/>
        <v>1</v>
      </c>
    </row>
    <row r="450" spans="1:10" ht="15">
      <c r="A450" s="51">
        <v>447</v>
      </c>
      <c r="B450" s="58" t="s">
        <v>485</v>
      </c>
      <c r="C450" s="58" t="s">
        <v>389</v>
      </c>
      <c r="D450" s="16" t="s">
        <v>486</v>
      </c>
      <c r="E450" s="49">
        <f>data_566!H451</f>
        <v>56168957</v>
      </c>
      <c r="F450" s="49">
        <f>data_566!M451</f>
        <v>11222896</v>
      </c>
      <c r="H450" s="38">
        <f t="shared" si="12"/>
        <v>67391853</v>
      </c>
      <c r="I450" s="38">
        <f>work!F478</f>
        <v>67391853</v>
      </c>
      <c r="J450" s="158" t="b">
        <f t="shared" si="13"/>
        <v>1</v>
      </c>
    </row>
    <row r="451" spans="1:10" ht="15">
      <c r="A451" s="51">
        <v>448</v>
      </c>
      <c r="B451" s="58" t="s">
        <v>489</v>
      </c>
      <c r="C451" s="58" t="s">
        <v>487</v>
      </c>
      <c r="D451" s="16" t="s">
        <v>490</v>
      </c>
      <c r="E451" s="49">
        <f>data_566!H452</f>
        <v>3707353</v>
      </c>
      <c r="F451" s="49">
        <f>data_566!M452</f>
        <v>36195</v>
      </c>
      <c r="H451" s="38">
        <f t="shared" si="12"/>
        <v>3743548</v>
      </c>
      <c r="I451" s="38">
        <f>work!F479</f>
        <v>3743548</v>
      </c>
      <c r="J451" s="158" t="b">
        <f t="shared" si="13"/>
        <v>1</v>
      </c>
    </row>
    <row r="452" spans="1:10" ht="15">
      <c r="A452" s="51">
        <v>449</v>
      </c>
      <c r="B452" s="58" t="s">
        <v>492</v>
      </c>
      <c r="C452" s="58" t="s">
        <v>487</v>
      </c>
      <c r="D452" s="16" t="s">
        <v>493</v>
      </c>
      <c r="E452" s="49">
        <f>data_566!H453</f>
        <v>33044082</v>
      </c>
      <c r="F452" s="49">
        <f>data_566!M453</f>
        <v>52409374</v>
      </c>
      <c r="H452" s="38">
        <f t="shared" si="12"/>
        <v>85453456</v>
      </c>
      <c r="I452" s="38">
        <f>work!F480</f>
        <v>85453456</v>
      </c>
      <c r="J452" s="158" t="b">
        <f t="shared" si="13"/>
        <v>1</v>
      </c>
    </row>
    <row r="453" spans="1:10" ht="15">
      <c r="A453" s="51">
        <v>450</v>
      </c>
      <c r="B453" s="58" t="s">
        <v>495</v>
      </c>
      <c r="C453" s="58" t="s">
        <v>487</v>
      </c>
      <c r="D453" s="16" t="s">
        <v>496</v>
      </c>
      <c r="E453" s="49">
        <f>data_566!H454</f>
        <v>1606369</v>
      </c>
      <c r="F453" s="49">
        <f>data_566!M454</f>
        <v>210169</v>
      </c>
      <c r="H453" s="38">
        <f aca="true" t="shared" si="14" ref="H453:H516">E453+F453</f>
        <v>1816538</v>
      </c>
      <c r="I453" s="38">
        <f>work!F481</f>
        <v>1816538</v>
      </c>
      <c r="J453" s="158" t="b">
        <f aca="true" t="shared" si="15" ref="J453:J516">H453=I453</f>
        <v>1</v>
      </c>
    </row>
    <row r="454" spans="1:10" ht="15">
      <c r="A454" s="51">
        <v>451</v>
      </c>
      <c r="B454" s="58" t="s">
        <v>498</v>
      </c>
      <c r="C454" s="58" t="s">
        <v>487</v>
      </c>
      <c r="D454" s="16" t="s">
        <v>499</v>
      </c>
      <c r="E454" s="49">
        <f>data_566!H455</f>
        <v>38280306</v>
      </c>
      <c r="F454" s="49">
        <f>data_566!M455</f>
        <v>12894300</v>
      </c>
      <c r="H454" s="38">
        <f t="shared" si="14"/>
        <v>51174606</v>
      </c>
      <c r="I454" s="38">
        <f>work!F482</f>
        <v>51174606</v>
      </c>
      <c r="J454" s="158" t="b">
        <f t="shared" si="15"/>
        <v>1</v>
      </c>
    </row>
    <row r="455" spans="1:10" ht="15">
      <c r="A455" s="51">
        <v>452</v>
      </c>
      <c r="B455" s="58" t="s">
        <v>501</v>
      </c>
      <c r="C455" s="58" t="s">
        <v>487</v>
      </c>
      <c r="D455" s="16" t="s">
        <v>502</v>
      </c>
      <c r="E455" s="49">
        <f>data_566!H456</f>
        <v>20422490</v>
      </c>
      <c r="F455" s="49">
        <f>data_566!M456</f>
        <v>4040789</v>
      </c>
      <c r="H455" s="38">
        <f t="shared" si="14"/>
        <v>24463279</v>
      </c>
      <c r="I455" s="38">
        <f>work!F483</f>
        <v>24463279</v>
      </c>
      <c r="J455" s="158" t="b">
        <f t="shared" si="15"/>
        <v>1</v>
      </c>
    </row>
    <row r="456" spans="1:10" ht="15">
      <c r="A456" s="51">
        <v>453</v>
      </c>
      <c r="B456" s="58" t="s">
        <v>504</v>
      </c>
      <c r="C456" s="58" t="s">
        <v>487</v>
      </c>
      <c r="D456" s="16" t="s">
        <v>505</v>
      </c>
      <c r="E456" s="49">
        <f>data_566!H457</f>
        <v>4841420</v>
      </c>
      <c r="F456" s="49">
        <f>data_566!M457</f>
        <v>918244</v>
      </c>
      <c r="H456" s="38">
        <f t="shared" si="14"/>
        <v>5759664</v>
      </c>
      <c r="I456" s="38">
        <f>work!F484</f>
        <v>5759664</v>
      </c>
      <c r="J456" s="158" t="b">
        <f t="shared" si="15"/>
        <v>1</v>
      </c>
    </row>
    <row r="457" spans="1:10" ht="15">
      <c r="A457" s="51">
        <v>454</v>
      </c>
      <c r="B457" s="58" t="s">
        <v>507</v>
      </c>
      <c r="C457" s="58" t="s">
        <v>487</v>
      </c>
      <c r="D457" s="16" t="s">
        <v>508</v>
      </c>
      <c r="E457" s="49">
        <f>data_566!H458</f>
        <v>44763071</v>
      </c>
      <c r="F457" s="49">
        <f>data_566!M458</f>
        <v>19998057</v>
      </c>
      <c r="H457" s="38">
        <f t="shared" si="14"/>
        <v>64761128</v>
      </c>
      <c r="I457" s="38">
        <f>work!F485</f>
        <v>64761128</v>
      </c>
      <c r="J457" s="158" t="b">
        <f t="shared" si="15"/>
        <v>1</v>
      </c>
    </row>
    <row r="458" spans="1:10" ht="15">
      <c r="A458" s="51">
        <v>455</v>
      </c>
      <c r="B458" s="58" t="s">
        <v>510</v>
      </c>
      <c r="C458" s="58" t="s">
        <v>487</v>
      </c>
      <c r="D458" s="16" t="s">
        <v>511</v>
      </c>
      <c r="E458" s="49">
        <f>data_566!H459</f>
        <v>47776669</v>
      </c>
      <c r="F458" s="49">
        <f>data_566!M459</f>
        <v>54413266</v>
      </c>
      <c r="H458" s="38">
        <f t="shared" si="14"/>
        <v>102189935</v>
      </c>
      <c r="I458" s="38">
        <f>work!F486</f>
        <v>102189935</v>
      </c>
      <c r="J458" s="158" t="b">
        <f t="shared" si="15"/>
        <v>1</v>
      </c>
    </row>
    <row r="459" spans="1:10" ht="15">
      <c r="A459" s="51">
        <v>456</v>
      </c>
      <c r="B459" s="58" t="s">
        <v>513</v>
      </c>
      <c r="C459" s="58" t="s">
        <v>487</v>
      </c>
      <c r="D459" s="16" t="s">
        <v>514</v>
      </c>
      <c r="E459" s="49">
        <f>data_566!H460</f>
        <v>3675010</v>
      </c>
      <c r="F459" s="49">
        <f>data_566!M460</f>
        <v>4780729</v>
      </c>
      <c r="H459" s="38">
        <f t="shared" si="14"/>
        <v>8455739</v>
      </c>
      <c r="I459" s="38">
        <f>work!F487</f>
        <v>8455739</v>
      </c>
      <c r="J459" s="158" t="b">
        <f t="shared" si="15"/>
        <v>1</v>
      </c>
    </row>
    <row r="460" spans="1:10" ht="15">
      <c r="A460" s="51">
        <v>457</v>
      </c>
      <c r="B460" s="58" t="s">
        <v>516</v>
      </c>
      <c r="C460" s="58" t="s">
        <v>487</v>
      </c>
      <c r="D460" s="16" t="s">
        <v>517</v>
      </c>
      <c r="E460" s="49">
        <f>data_566!H461</f>
        <v>633527</v>
      </c>
      <c r="F460" s="49">
        <f>data_566!M461</f>
        <v>15375</v>
      </c>
      <c r="H460" s="38">
        <f t="shared" si="14"/>
        <v>648902</v>
      </c>
      <c r="I460" s="38">
        <f>work!F488</f>
        <v>648902</v>
      </c>
      <c r="J460" s="158" t="b">
        <f t="shared" si="15"/>
        <v>1</v>
      </c>
    </row>
    <row r="461" spans="1:10" ht="15">
      <c r="A461" s="51">
        <v>458</v>
      </c>
      <c r="B461" s="58" t="s">
        <v>519</v>
      </c>
      <c r="C461" s="58" t="s">
        <v>487</v>
      </c>
      <c r="D461" s="16" t="s">
        <v>520</v>
      </c>
      <c r="E461" s="49">
        <f>data_566!H462</f>
        <v>6512457</v>
      </c>
      <c r="F461" s="49">
        <f>data_566!M462</f>
        <v>1323188</v>
      </c>
      <c r="H461" s="38">
        <f t="shared" si="14"/>
        <v>7835645</v>
      </c>
      <c r="I461" s="38">
        <f>work!F489</f>
        <v>7835645</v>
      </c>
      <c r="J461" s="158" t="b">
        <f t="shared" si="15"/>
        <v>1</v>
      </c>
    </row>
    <row r="462" spans="1:10" ht="15">
      <c r="A462" s="51">
        <v>459</v>
      </c>
      <c r="B462" s="58" t="s">
        <v>522</v>
      </c>
      <c r="C462" s="58" t="s">
        <v>487</v>
      </c>
      <c r="D462" s="16" t="s">
        <v>523</v>
      </c>
      <c r="E462" s="49">
        <f>data_566!H463</f>
        <v>3139806</v>
      </c>
      <c r="F462" s="49">
        <f>data_566!M463</f>
        <v>70029151</v>
      </c>
      <c r="H462" s="38">
        <f t="shared" si="14"/>
        <v>73168957</v>
      </c>
      <c r="I462" s="38">
        <f>work!F490</f>
        <v>73168957</v>
      </c>
      <c r="J462" s="158" t="b">
        <f t="shared" si="15"/>
        <v>1</v>
      </c>
    </row>
    <row r="463" spans="1:10" ht="15">
      <c r="A463" s="51">
        <v>460</v>
      </c>
      <c r="B463" s="58" t="s">
        <v>525</v>
      </c>
      <c r="C463" s="58" t="s">
        <v>487</v>
      </c>
      <c r="D463" s="16" t="s">
        <v>526</v>
      </c>
      <c r="E463" s="49">
        <f>data_566!H464</f>
        <v>5573132</v>
      </c>
      <c r="F463" s="49">
        <f>data_566!M464</f>
        <v>3677924</v>
      </c>
      <c r="H463" s="38">
        <f t="shared" si="14"/>
        <v>9251056</v>
      </c>
      <c r="I463" s="38">
        <f>work!F491</f>
        <v>9251056</v>
      </c>
      <c r="J463" s="158" t="b">
        <f t="shared" si="15"/>
        <v>1</v>
      </c>
    </row>
    <row r="464" spans="1:10" ht="15">
      <c r="A464" s="51">
        <v>461</v>
      </c>
      <c r="B464" s="58" t="s">
        <v>528</v>
      </c>
      <c r="C464" s="58" t="s">
        <v>487</v>
      </c>
      <c r="D464" s="16" t="s">
        <v>529</v>
      </c>
      <c r="E464" s="49">
        <f>data_566!H465</f>
        <v>19884232</v>
      </c>
      <c r="F464" s="49">
        <f>data_566!M465</f>
        <v>52773717</v>
      </c>
      <c r="H464" s="38">
        <f t="shared" si="14"/>
        <v>72657949</v>
      </c>
      <c r="I464" s="38">
        <f>work!F492</f>
        <v>72657949</v>
      </c>
      <c r="J464" s="158" t="b">
        <f t="shared" si="15"/>
        <v>1</v>
      </c>
    </row>
    <row r="465" spans="1:10" ht="15">
      <c r="A465" s="51">
        <v>462</v>
      </c>
      <c r="B465" s="58" t="s">
        <v>531</v>
      </c>
      <c r="C465" s="58" t="s">
        <v>487</v>
      </c>
      <c r="D465" s="16" t="s">
        <v>532</v>
      </c>
      <c r="E465" s="49">
        <f>data_566!H466</f>
        <v>23526827</v>
      </c>
      <c r="F465" s="49">
        <f>data_566!M466</f>
        <v>4745300</v>
      </c>
      <c r="H465" s="38">
        <f t="shared" si="14"/>
        <v>28272127</v>
      </c>
      <c r="I465" s="38">
        <f>work!F493</f>
        <v>28272127</v>
      </c>
      <c r="J465" s="158" t="b">
        <f t="shared" si="15"/>
        <v>1</v>
      </c>
    </row>
    <row r="466" spans="1:10" ht="15">
      <c r="A466" s="51">
        <v>463</v>
      </c>
      <c r="B466" s="58" t="s">
        <v>534</v>
      </c>
      <c r="C466" s="58" t="s">
        <v>487</v>
      </c>
      <c r="D466" s="16" t="s">
        <v>8</v>
      </c>
      <c r="E466" s="49">
        <f>data_566!H467</f>
        <v>3702466</v>
      </c>
      <c r="F466" s="49">
        <f>data_566!M467</f>
        <v>27006987</v>
      </c>
      <c r="H466" s="38">
        <f t="shared" si="14"/>
        <v>30709453</v>
      </c>
      <c r="I466" s="38">
        <f>work!F494</f>
        <v>30709453</v>
      </c>
      <c r="J466" s="158" t="b">
        <f t="shared" si="15"/>
        <v>1</v>
      </c>
    </row>
    <row r="467" spans="1:10" ht="15">
      <c r="A467" s="51">
        <v>464</v>
      </c>
      <c r="B467" s="58" t="s">
        <v>537</v>
      </c>
      <c r="C467" s="58" t="s">
        <v>535</v>
      </c>
      <c r="D467" s="16" t="s">
        <v>538</v>
      </c>
      <c r="E467" s="49">
        <f>data_566!H468</f>
        <v>1523711</v>
      </c>
      <c r="F467" s="49">
        <f>data_566!M468</f>
        <v>851765</v>
      </c>
      <c r="H467" s="38">
        <f t="shared" si="14"/>
        <v>2375476</v>
      </c>
      <c r="I467" s="38">
        <f>work!F495</f>
        <v>2375476</v>
      </c>
      <c r="J467" s="158" t="b">
        <f t="shared" si="15"/>
        <v>1</v>
      </c>
    </row>
    <row r="468" spans="1:10" ht="15">
      <c r="A468" s="51">
        <v>465</v>
      </c>
      <c r="B468" s="58" t="s">
        <v>540</v>
      </c>
      <c r="C468" s="58" t="s">
        <v>535</v>
      </c>
      <c r="D468" s="16" t="s">
        <v>541</v>
      </c>
      <c r="E468" s="49">
        <f>data_566!H469</f>
        <v>361250</v>
      </c>
      <c r="F468" s="49">
        <f>data_566!M469</f>
        <v>637093</v>
      </c>
      <c r="H468" s="38">
        <f t="shared" si="14"/>
        <v>998343</v>
      </c>
      <c r="I468" s="38">
        <f>work!F496</f>
        <v>998343</v>
      </c>
      <c r="J468" s="158" t="b">
        <f t="shared" si="15"/>
        <v>1</v>
      </c>
    </row>
    <row r="469" spans="1:10" ht="15">
      <c r="A469" s="51">
        <v>466</v>
      </c>
      <c r="B469" s="58" t="s">
        <v>543</v>
      </c>
      <c r="C469" s="58" t="s">
        <v>535</v>
      </c>
      <c r="D469" s="16" t="s">
        <v>544</v>
      </c>
      <c r="E469" s="49">
        <f>data_566!H470</f>
        <v>198968</v>
      </c>
      <c r="F469" s="49">
        <f>data_566!M470</f>
        <v>441525</v>
      </c>
      <c r="H469" s="38">
        <f t="shared" si="14"/>
        <v>640493</v>
      </c>
      <c r="I469" s="38">
        <f>work!F497</f>
        <v>640493</v>
      </c>
      <c r="J469" s="158" t="b">
        <f t="shared" si="15"/>
        <v>1</v>
      </c>
    </row>
    <row r="470" spans="1:10" ht="15">
      <c r="A470" s="51">
        <v>467</v>
      </c>
      <c r="B470" s="58" t="s">
        <v>546</v>
      </c>
      <c r="C470" s="58" t="s">
        <v>535</v>
      </c>
      <c r="D470" s="16" t="s">
        <v>547</v>
      </c>
      <c r="E470" s="49">
        <f>data_566!H471</f>
        <v>705258</v>
      </c>
      <c r="F470" s="49">
        <f>data_566!M471</f>
        <v>1003800</v>
      </c>
      <c r="H470" s="38">
        <f t="shared" si="14"/>
        <v>1709058</v>
      </c>
      <c r="I470" s="38">
        <f>work!F498</f>
        <v>1709058</v>
      </c>
      <c r="J470" s="158" t="b">
        <f t="shared" si="15"/>
        <v>1</v>
      </c>
    </row>
    <row r="471" spans="1:10" ht="15">
      <c r="A471" s="51">
        <v>468</v>
      </c>
      <c r="B471" s="58" t="s">
        <v>549</v>
      </c>
      <c r="C471" s="58" t="s">
        <v>535</v>
      </c>
      <c r="D471" s="16" t="s">
        <v>550</v>
      </c>
      <c r="E471" s="49">
        <f>data_566!H472</f>
        <v>469554</v>
      </c>
      <c r="F471" s="49">
        <f>data_566!M472</f>
        <v>9657494</v>
      </c>
      <c r="H471" s="38">
        <f t="shared" si="14"/>
        <v>10127048</v>
      </c>
      <c r="I471" s="38">
        <f>work!F499</f>
        <v>10127048</v>
      </c>
      <c r="J471" s="158" t="b">
        <f t="shared" si="15"/>
        <v>1</v>
      </c>
    </row>
    <row r="472" spans="1:10" ht="15">
      <c r="A472" s="51">
        <v>469</v>
      </c>
      <c r="B472" s="58" t="s">
        <v>552</v>
      </c>
      <c r="C472" s="58" t="s">
        <v>535</v>
      </c>
      <c r="D472" s="16" t="s">
        <v>553</v>
      </c>
      <c r="E472" s="49">
        <f>data_566!H473</f>
        <v>5000597</v>
      </c>
      <c r="F472" s="49">
        <f>data_566!M473</f>
        <v>8269086</v>
      </c>
      <c r="H472" s="38">
        <f t="shared" si="14"/>
        <v>13269683</v>
      </c>
      <c r="I472" s="38">
        <f>work!F500</f>
        <v>13269683</v>
      </c>
      <c r="J472" s="158" t="b">
        <f t="shared" si="15"/>
        <v>1</v>
      </c>
    </row>
    <row r="473" spans="1:10" ht="15">
      <c r="A473" s="51">
        <v>470</v>
      </c>
      <c r="B473" s="58" t="s">
        <v>555</v>
      </c>
      <c r="C473" s="58" t="s">
        <v>535</v>
      </c>
      <c r="D473" s="16" t="s">
        <v>556</v>
      </c>
      <c r="E473" s="49">
        <f>data_566!H474</f>
        <v>907382</v>
      </c>
      <c r="F473" s="49">
        <f>data_566!M474</f>
        <v>670396</v>
      </c>
      <c r="H473" s="38">
        <f t="shared" si="14"/>
        <v>1577778</v>
      </c>
      <c r="I473" s="38">
        <f>work!F501</f>
        <v>1577778</v>
      </c>
      <c r="J473" s="158" t="b">
        <f t="shared" si="15"/>
        <v>1</v>
      </c>
    </row>
    <row r="474" spans="1:10" ht="15">
      <c r="A474" s="51">
        <v>471</v>
      </c>
      <c r="B474" s="58" t="s">
        <v>558</v>
      </c>
      <c r="C474" s="58" t="s">
        <v>535</v>
      </c>
      <c r="D474" s="16" t="s">
        <v>559</v>
      </c>
      <c r="E474" s="49">
        <f>data_566!H475</f>
        <v>7039199</v>
      </c>
      <c r="F474" s="49">
        <f>data_566!M475</f>
        <v>1757591</v>
      </c>
      <c r="H474" s="38">
        <f t="shared" si="14"/>
        <v>8796790</v>
      </c>
      <c r="I474" s="38">
        <f>work!F502</f>
        <v>8796790</v>
      </c>
      <c r="J474" s="158" t="b">
        <f t="shared" si="15"/>
        <v>1</v>
      </c>
    </row>
    <row r="475" spans="1:10" ht="15">
      <c r="A475" s="51">
        <v>472</v>
      </c>
      <c r="B475" s="58" t="s">
        <v>561</v>
      </c>
      <c r="C475" s="58" t="s">
        <v>535</v>
      </c>
      <c r="D475" s="16" t="s">
        <v>562</v>
      </c>
      <c r="E475" s="49">
        <f>data_566!H476</f>
        <v>1609117</v>
      </c>
      <c r="F475" s="49">
        <f>data_566!M476</f>
        <v>1770898</v>
      </c>
      <c r="H475" s="38">
        <f t="shared" si="14"/>
        <v>3380015</v>
      </c>
      <c r="I475" s="38">
        <f>work!F503</f>
        <v>3380015</v>
      </c>
      <c r="J475" s="158" t="b">
        <f t="shared" si="15"/>
        <v>1</v>
      </c>
    </row>
    <row r="476" spans="1:10" ht="15">
      <c r="A476" s="51">
        <v>473</v>
      </c>
      <c r="B476" s="58" t="s">
        <v>564</v>
      </c>
      <c r="C476" s="58" t="s">
        <v>535</v>
      </c>
      <c r="D476" s="16" t="s">
        <v>565</v>
      </c>
      <c r="E476" s="49">
        <f>data_566!H477</f>
        <v>2586821</v>
      </c>
      <c r="F476" s="49">
        <f>data_566!M477</f>
        <v>6777053</v>
      </c>
      <c r="H476" s="38">
        <f t="shared" si="14"/>
        <v>9363874</v>
      </c>
      <c r="I476" s="38">
        <f>work!F504</f>
        <v>9363874</v>
      </c>
      <c r="J476" s="158" t="b">
        <f t="shared" si="15"/>
        <v>1</v>
      </c>
    </row>
    <row r="477" spans="1:10" ht="15">
      <c r="A477" s="51">
        <v>474</v>
      </c>
      <c r="B477" s="58" t="s">
        <v>567</v>
      </c>
      <c r="C477" s="58" t="s">
        <v>535</v>
      </c>
      <c r="D477" s="16" t="s">
        <v>573</v>
      </c>
      <c r="E477" s="49">
        <f>data_566!H478</f>
        <v>758904</v>
      </c>
      <c r="F477" s="49">
        <f>data_566!M478</f>
        <v>507763</v>
      </c>
      <c r="H477" s="38">
        <f t="shared" si="14"/>
        <v>1266667</v>
      </c>
      <c r="I477" s="38">
        <f>work!F505</f>
        <v>1266667</v>
      </c>
      <c r="J477" s="158" t="b">
        <f t="shared" si="15"/>
        <v>1</v>
      </c>
    </row>
    <row r="478" spans="1:10" ht="15">
      <c r="A478" s="51">
        <v>475</v>
      </c>
      <c r="B478" s="58" t="s">
        <v>575</v>
      </c>
      <c r="C478" s="58" t="s">
        <v>535</v>
      </c>
      <c r="D478" s="16" t="s">
        <v>576</v>
      </c>
      <c r="E478" s="49">
        <f>data_566!H479</f>
        <v>523787</v>
      </c>
      <c r="F478" s="49">
        <f>data_566!M479</f>
        <v>19023274</v>
      </c>
      <c r="H478" s="38">
        <f t="shared" si="14"/>
        <v>19547061</v>
      </c>
      <c r="I478" s="38">
        <f>work!F506</f>
        <v>19547061</v>
      </c>
      <c r="J478" s="158" t="b">
        <f t="shared" si="15"/>
        <v>1</v>
      </c>
    </row>
    <row r="479" spans="1:10" ht="15">
      <c r="A479" s="51">
        <v>476</v>
      </c>
      <c r="B479" s="58" t="s">
        <v>578</v>
      </c>
      <c r="C479" s="58" t="s">
        <v>535</v>
      </c>
      <c r="D479" s="16" t="s">
        <v>579</v>
      </c>
      <c r="E479" s="49">
        <f>data_566!H480</f>
        <v>3189636</v>
      </c>
      <c r="F479" s="49">
        <f>data_566!M480</f>
        <v>41032574</v>
      </c>
      <c r="H479" s="38">
        <f t="shared" si="14"/>
        <v>44222210</v>
      </c>
      <c r="I479" s="38">
        <f>work!F507</f>
        <v>44222210</v>
      </c>
      <c r="J479" s="158" t="b">
        <f t="shared" si="15"/>
        <v>1</v>
      </c>
    </row>
    <row r="480" spans="1:10" ht="15">
      <c r="A480" s="51">
        <v>477</v>
      </c>
      <c r="B480" s="58" t="s">
        <v>581</v>
      </c>
      <c r="C480" s="58" t="s">
        <v>535</v>
      </c>
      <c r="D480" s="16" t="s">
        <v>582</v>
      </c>
      <c r="E480" s="49">
        <f>data_566!H481</f>
        <v>732199</v>
      </c>
      <c r="F480" s="49">
        <f>data_566!M481</f>
        <v>4220532</v>
      </c>
      <c r="H480" s="38">
        <f t="shared" si="14"/>
        <v>4952731</v>
      </c>
      <c r="I480" s="38">
        <f>work!F508</f>
        <v>4952731</v>
      </c>
      <c r="J480" s="158" t="b">
        <f t="shared" si="15"/>
        <v>1</v>
      </c>
    </row>
    <row r="481" spans="1:10" ht="15">
      <c r="A481" s="51">
        <v>478</v>
      </c>
      <c r="B481" s="58" t="s">
        <v>584</v>
      </c>
      <c r="C481" s="58" t="s">
        <v>535</v>
      </c>
      <c r="D481" s="16" t="s">
        <v>585</v>
      </c>
      <c r="E481" s="49">
        <f>data_566!H482</f>
        <v>3895826</v>
      </c>
      <c r="F481" s="49">
        <f>data_566!M482</f>
        <v>933336</v>
      </c>
      <c r="H481" s="38">
        <f t="shared" si="14"/>
        <v>4829162</v>
      </c>
      <c r="I481" s="38">
        <f>work!F509</f>
        <v>4829162</v>
      </c>
      <c r="J481" s="158" t="b">
        <f t="shared" si="15"/>
        <v>1</v>
      </c>
    </row>
    <row r="482" spans="1:10" ht="15">
      <c r="A482" s="51">
        <v>479</v>
      </c>
      <c r="B482" s="58" t="s">
        <v>588</v>
      </c>
      <c r="C482" s="58" t="s">
        <v>586</v>
      </c>
      <c r="D482" s="16" t="s">
        <v>589</v>
      </c>
      <c r="E482" s="49">
        <f>data_566!H483</f>
        <v>6897924</v>
      </c>
      <c r="F482" s="49">
        <f>data_566!M483</f>
        <v>2546324</v>
      </c>
      <c r="H482" s="38">
        <f t="shared" si="14"/>
        <v>9444248</v>
      </c>
      <c r="I482" s="38">
        <f>work!F510</f>
        <v>9444248</v>
      </c>
      <c r="J482" s="158" t="b">
        <f t="shared" si="15"/>
        <v>1</v>
      </c>
    </row>
    <row r="483" spans="1:10" ht="15">
      <c r="A483" s="51">
        <v>480</v>
      </c>
      <c r="B483" s="58" t="s">
        <v>591</v>
      </c>
      <c r="C483" s="58" t="s">
        <v>586</v>
      </c>
      <c r="D483" s="16" t="s">
        <v>592</v>
      </c>
      <c r="E483" s="49">
        <f>data_566!H484</f>
        <v>30004578</v>
      </c>
      <c r="F483" s="49">
        <f>data_566!M484</f>
        <v>28296780</v>
      </c>
      <c r="H483" s="38">
        <f t="shared" si="14"/>
        <v>58301358</v>
      </c>
      <c r="I483" s="38">
        <f>work!F511</f>
        <v>58301358</v>
      </c>
      <c r="J483" s="158" t="b">
        <f t="shared" si="15"/>
        <v>1</v>
      </c>
    </row>
    <row r="484" spans="1:10" ht="15">
      <c r="A484" s="51">
        <v>481</v>
      </c>
      <c r="B484" s="58" t="s">
        <v>594</v>
      </c>
      <c r="C484" s="58" t="s">
        <v>586</v>
      </c>
      <c r="D484" s="16" t="s">
        <v>595</v>
      </c>
      <c r="E484" s="49">
        <f>data_566!H485</f>
        <v>12793635</v>
      </c>
      <c r="F484" s="49">
        <f>data_566!M485</f>
        <v>4585758</v>
      </c>
      <c r="H484" s="38">
        <f t="shared" si="14"/>
        <v>17379393</v>
      </c>
      <c r="I484" s="38">
        <f>work!F512</f>
        <v>17379393</v>
      </c>
      <c r="J484" s="158" t="b">
        <f t="shared" si="15"/>
        <v>1</v>
      </c>
    </row>
    <row r="485" spans="1:10" ht="15">
      <c r="A485" s="51">
        <v>482</v>
      </c>
      <c r="B485" s="58" t="s">
        <v>597</v>
      </c>
      <c r="C485" s="58" t="s">
        <v>586</v>
      </c>
      <c r="D485" s="16" t="s">
        <v>598</v>
      </c>
      <c r="E485" s="49">
        <f>data_566!H486</f>
        <v>35148715</v>
      </c>
      <c r="F485" s="49">
        <f>data_566!M486</f>
        <v>494500</v>
      </c>
      <c r="H485" s="38">
        <f t="shared" si="14"/>
        <v>35643215</v>
      </c>
      <c r="I485" s="38">
        <f>work!F513</f>
        <v>35643215</v>
      </c>
      <c r="J485" s="158" t="b">
        <f t="shared" si="15"/>
        <v>1</v>
      </c>
    </row>
    <row r="486" spans="1:10" ht="15">
      <c r="A486" s="51">
        <v>483</v>
      </c>
      <c r="B486" s="58" t="s">
        <v>600</v>
      </c>
      <c r="C486" s="58" t="s">
        <v>586</v>
      </c>
      <c r="D486" s="16" t="s">
        <v>601</v>
      </c>
      <c r="E486" s="49">
        <f>data_566!H487</f>
        <v>26510232</v>
      </c>
      <c r="F486" s="49">
        <f>data_566!M487</f>
        <v>56896418</v>
      </c>
      <c r="H486" s="38">
        <f t="shared" si="14"/>
        <v>83406650</v>
      </c>
      <c r="I486" s="38">
        <f>work!F514</f>
        <v>83406650</v>
      </c>
      <c r="J486" s="158" t="b">
        <f t="shared" si="15"/>
        <v>1</v>
      </c>
    </row>
    <row r="487" spans="1:10" ht="15">
      <c r="A487" s="51">
        <v>484</v>
      </c>
      <c r="B487" s="58" t="s">
        <v>603</v>
      </c>
      <c r="C487" s="58" t="s">
        <v>586</v>
      </c>
      <c r="D487" s="16" t="s">
        <v>604</v>
      </c>
      <c r="E487" s="49">
        <f>data_566!H488</f>
        <v>24805524</v>
      </c>
      <c r="F487" s="49">
        <f>data_566!M488</f>
        <v>31436381</v>
      </c>
      <c r="H487" s="38">
        <f t="shared" si="14"/>
        <v>56241905</v>
      </c>
      <c r="I487" s="38">
        <f>work!F515</f>
        <v>56241905</v>
      </c>
      <c r="J487" s="158" t="b">
        <f t="shared" si="15"/>
        <v>1</v>
      </c>
    </row>
    <row r="488" spans="1:10" ht="15">
      <c r="A488" s="51">
        <v>485</v>
      </c>
      <c r="B488" s="58" t="s">
        <v>606</v>
      </c>
      <c r="C488" s="58" t="s">
        <v>586</v>
      </c>
      <c r="D488" s="16" t="s">
        <v>607</v>
      </c>
      <c r="E488" s="49">
        <f>data_566!H489</f>
        <v>1113453</v>
      </c>
      <c r="F488" s="49">
        <f>data_566!M489</f>
        <v>55000</v>
      </c>
      <c r="H488" s="38">
        <f t="shared" si="14"/>
        <v>1168453</v>
      </c>
      <c r="I488" s="38">
        <f>work!F516</f>
        <v>1168453</v>
      </c>
      <c r="J488" s="158" t="b">
        <f t="shared" si="15"/>
        <v>1</v>
      </c>
    </row>
    <row r="489" spans="1:10" ht="15">
      <c r="A489" s="51">
        <v>486</v>
      </c>
      <c r="B489" s="58" t="s">
        <v>609</v>
      </c>
      <c r="C489" s="58" t="s">
        <v>586</v>
      </c>
      <c r="D489" s="16" t="s">
        <v>1552</v>
      </c>
      <c r="E489" s="49">
        <f>data_566!H490</f>
        <v>32548243</v>
      </c>
      <c r="F489" s="49">
        <f>data_566!M490</f>
        <v>101501085</v>
      </c>
      <c r="H489" s="38">
        <f t="shared" si="14"/>
        <v>134049328</v>
      </c>
      <c r="I489" s="38">
        <f>work!F517</f>
        <v>134049328</v>
      </c>
      <c r="J489" s="158" t="b">
        <f t="shared" si="15"/>
        <v>1</v>
      </c>
    </row>
    <row r="490" spans="1:10" ht="15">
      <c r="A490" s="51">
        <v>487</v>
      </c>
      <c r="B490" s="58" t="s">
        <v>611</v>
      </c>
      <c r="C490" s="58" t="s">
        <v>586</v>
      </c>
      <c r="D490" s="16" t="s">
        <v>625</v>
      </c>
      <c r="E490" s="49">
        <f>data_566!H491</f>
        <v>5216287</v>
      </c>
      <c r="F490" s="49">
        <f>data_566!M491</f>
        <v>614933</v>
      </c>
      <c r="H490" s="38">
        <f t="shared" si="14"/>
        <v>5831220</v>
      </c>
      <c r="I490" s="38">
        <f>work!F518</f>
        <v>5831220</v>
      </c>
      <c r="J490" s="158" t="b">
        <f t="shared" si="15"/>
        <v>1</v>
      </c>
    </row>
    <row r="491" spans="1:10" ht="15">
      <c r="A491" s="51">
        <v>488</v>
      </c>
      <c r="B491" s="58" t="s">
        <v>627</v>
      </c>
      <c r="C491" s="58" t="s">
        <v>586</v>
      </c>
      <c r="D491" s="16" t="s">
        <v>628</v>
      </c>
      <c r="E491" s="49">
        <f>data_566!H492</f>
        <v>56588970</v>
      </c>
      <c r="F491" s="49">
        <f>data_566!M492</f>
        <v>22115171</v>
      </c>
      <c r="H491" s="38">
        <f t="shared" si="14"/>
        <v>78704141</v>
      </c>
      <c r="I491" s="38">
        <f>work!F519</f>
        <v>78704141</v>
      </c>
      <c r="J491" s="158" t="b">
        <f t="shared" si="15"/>
        <v>1</v>
      </c>
    </row>
    <row r="492" spans="1:10" ht="15">
      <c r="A492" s="51">
        <v>489</v>
      </c>
      <c r="B492" s="58" t="s">
        <v>630</v>
      </c>
      <c r="C492" s="58" t="s">
        <v>586</v>
      </c>
      <c r="D492" s="16" t="s">
        <v>631</v>
      </c>
      <c r="E492" s="49">
        <f>data_566!H493</f>
        <v>6213578</v>
      </c>
      <c r="F492" s="49">
        <f>data_566!M493</f>
        <v>1628675</v>
      </c>
      <c r="H492" s="38">
        <f t="shared" si="14"/>
        <v>7842253</v>
      </c>
      <c r="I492" s="38">
        <f>work!F520</f>
        <v>7842253</v>
      </c>
      <c r="J492" s="158" t="b">
        <f t="shared" si="15"/>
        <v>1</v>
      </c>
    </row>
    <row r="493" spans="1:10" ht="15">
      <c r="A493" s="51">
        <v>490</v>
      </c>
      <c r="B493" s="58" t="s">
        <v>633</v>
      </c>
      <c r="C493" s="58" t="s">
        <v>586</v>
      </c>
      <c r="D493" s="16" t="s">
        <v>634</v>
      </c>
      <c r="E493" s="49">
        <f>data_566!H494</f>
        <v>444358</v>
      </c>
      <c r="F493" s="49">
        <f>data_566!M494</f>
        <v>131222</v>
      </c>
      <c r="H493" s="38">
        <f t="shared" si="14"/>
        <v>575580</v>
      </c>
      <c r="I493" s="38">
        <f>work!F521</f>
        <v>575580</v>
      </c>
      <c r="J493" s="158" t="b">
        <f t="shared" si="15"/>
        <v>1</v>
      </c>
    </row>
    <row r="494" spans="1:10" ht="15">
      <c r="A494" s="51">
        <v>491</v>
      </c>
      <c r="B494" s="58" t="s">
        <v>636</v>
      </c>
      <c r="C494" s="58" t="s">
        <v>586</v>
      </c>
      <c r="D494" s="16" t="s">
        <v>637</v>
      </c>
      <c r="E494" s="49">
        <f>data_566!H495</f>
        <v>48468232</v>
      </c>
      <c r="F494" s="49">
        <f>data_566!M495</f>
        <v>16145358</v>
      </c>
      <c r="H494" s="38">
        <f t="shared" si="14"/>
        <v>64613590</v>
      </c>
      <c r="I494" s="38">
        <f>work!F522</f>
        <v>64613590</v>
      </c>
      <c r="J494" s="158" t="b">
        <f t="shared" si="15"/>
        <v>1</v>
      </c>
    </row>
    <row r="495" spans="1:10" ht="15">
      <c r="A495" s="51">
        <v>492</v>
      </c>
      <c r="B495" s="58" t="s">
        <v>639</v>
      </c>
      <c r="C495" s="58" t="s">
        <v>586</v>
      </c>
      <c r="D495" s="16" t="s">
        <v>640</v>
      </c>
      <c r="E495" s="49">
        <f>data_566!H496</f>
        <v>5283328</v>
      </c>
      <c r="F495" s="49">
        <f>data_566!M496</f>
        <v>1767828</v>
      </c>
      <c r="H495" s="38">
        <f t="shared" si="14"/>
        <v>7051156</v>
      </c>
      <c r="I495" s="38">
        <f>work!F523</f>
        <v>7051156</v>
      </c>
      <c r="J495" s="158" t="b">
        <f t="shared" si="15"/>
        <v>1</v>
      </c>
    </row>
    <row r="496" spans="1:10" ht="15">
      <c r="A496" s="51">
        <v>493</v>
      </c>
      <c r="B496" s="58" t="s">
        <v>642</v>
      </c>
      <c r="C496" s="58" t="s">
        <v>586</v>
      </c>
      <c r="D496" s="16" t="s">
        <v>570</v>
      </c>
      <c r="E496" s="49">
        <f>data_566!H497</f>
        <v>3861986</v>
      </c>
      <c r="F496" s="49">
        <f>data_566!M497</f>
        <v>24795679</v>
      </c>
      <c r="H496" s="38">
        <f t="shared" si="14"/>
        <v>28657665</v>
      </c>
      <c r="I496" s="38">
        <f>work!F524</f>
        <v>28657665</v>
      </c>
      <c r="J496" s="158" t="b">
        <f t="shared" si="15"/>
        <v>1</v>
      </c>
    </row>
    <row r="497" spans="1:10" ht="15">
      <c r="A497" s="51">
        <v>494</v>
      </c>
      <c r="B497" s="58" t="s">
        <v>644</v>
      </c>
      <c r="C497" s="58" t="s">
        <v>586</v>
      </c>
      <c r="D497" s="16" t="s">
        <v>645</v>
      </c>
      <c r="E497" s="49">
        <f>data_566!H498</f>
        <v>6976595</v>
      </c>
      <c r="F497" s="49">
        <f>data_566!M498</f>
        <v>49975622</v>
      </c>
      <c r="H497" s="38">
        <f t="shared" si="14"/>
        <v>56952217</v>
      </c>
      <c r="I497" s="38">
        <f>work!F525</f>
        <v>56952217</v>
      </c>
      <c r="J497" s="158" t="b">
        <f t="shared" si="15"/>
        <v>1</v>
      </c>
    </row>
    <row r="498" spans="1:10" ht="15">
      <c r="A498" s="51">
        <v>495</v>
      </c>
      <c r="B498" s="58" t="s">
        <v>647</v>
      </c>
      <c r="C498" s="58" t="s">
        <v>586</v>
      </c>
      <c r="D498" s="16" t="s">
        <v>648</v>
      </c>
      <c r="E498" s="49">
        <f>data_566!H499</f>
        <v>1130465</v>
      </c>
      <c r="F498" s="49">
        <f>data_566!M499</f>
        <v>230960</v>
      </c>
      <c r="H498" s="38">
        <f t="shared" si="14"/>
        <v>1361425</v>
      </c>
      <c r="I498" s="38">
        <f>work!F526</f>
        <v>1361425</v>
      </c>
      <c r="J498" s="158" t="b">
        <f t="shared" si="15"/>
        <v>1</v>
      </c>
    </row>
    <row r="499" spans="1:10" ht="15">
      <c r="A499" s="51">
        <v>496</v>
      </c>
      <c r="B499" s="58" t="s">
        <v>650</v>
      </c>
      <c r="C499" s="58" t="s">
        <v>586</v>
      </c>
      <c r="D499" s="16" t="s">
        <v>651</v>
      </c>
      <c r="E499" s="49">
        <f>data_566!H500</f>
        <v>24456083</v>
      </c>
      <c r="F499" s="49">
        <f>data_566!M500</f>
        <v>24201256</v>
      </c>
      <c r="H499" s="38">
        <f t="shared" si="14"/>
        <v>48657339</v>
      </c>
      <c r="I499" s="38">
        <f>work!F527</f>
        <v>48657339</v>
      </c>
      <c r="J499" s="158" t="b">
        <f t="shared" si="15"/>
        <v>1</v>
      </c>
    </row>
    <row r="500" spans="1:10" ht="15">
      <c r="A500" s="51">
        <v>497</v>
      </c>
      <c r="B500" s="58" t="s">
        <v>653</v>
      </c>
      <c r="C500" s="58" t="s">
        <v>586</v>
      </c>
      <c r="D500" s="16" t="s">
        <v>571</v>
      </c>
      <c r="E500" s="49">
        <f>data_566!H501</f>
        <v>1534988</v>
      </c>
      <c r="F500" s="49">
        <f>data_566!M501</f>
        <v>512649</v>
      </c>
      <c r="H500" s="38">
        <f t="shared" si="14"/>
        <v>2047637</v>
      </c>
      <c r="I500" s="38">
        <f>work!F528</f>
        <v>2047637</v>
      </c>
      <c r="J500" s="158" t="b">
        <f t="shared" si="15"/>
        <v>1</v>
      </c>
    </row>
    <row r="501" spans="1:10" ht="15">
      <c r="A501" s="51">
        <v>498</v>
      </c>
      <c r="B501" s="58" t="s">
        <v>655</v>
      </c>
      <c r="C501" s="58" t="s">
        <v>586</v>
      </c>
      <c r="D501" s="16" t="s">
        <v>656</v>
      </c>
      <c r="E501" s="49">
        <f>data_566!H502</f>
        <v>47918974</v>
      </c>
      <c r="F501" s="49">
        <f>data_566!M502</f>
        <v>5970093</v>
      </c>
      <c r="H501" s="38">
        <f t="shared" si="14"/>
        <v>53889067</v>
      </c>
      <c r="I501" s="38">
        <f>work!F529</f>
        <v>53889067</v>
      </c>
      <c r="J501" s="158" t="b">
        <f t="shared" si="15"/>
        <v>1</v>
      </c>
    </row>
    <row r="502" spans="1:10" ht="15">
      <c r="A502" s="51">
        <v>499</v>
      </c>
      <c r="B502" s="58" t="s">
        <v>658</v>
      </c>
      <c r="C502" s="58" t="s">
        <v>586</v>
      </c>
      <c r="D502" s="16" t="s">
        <v>659</v>
      </c>
      <c r="E502" s="49">
        <f>data_566!H503</f>
        <v>9716169</v>
      </c>
      <c r="F502" s="49">
        <f>data_566!M503</f>
        <v>6074635</v>
      </c>
      <c r="H502" s="38">
        <f t="shared" si="14"/>
        <v>15790804</v>
      </c>
      <c r="I502" s="38">
        <f>work!F530</f>
        <v>15790804</v>
      </c>
      <c r="J502" s="158" t="b">
        <f t="shared" si="15"/>
        <v>1</v>
      </c>
    </row>
    <row r="503" spans="1:10" ht="15">
      <c r="A503" s="51">
        <v>500</v>
      </c>
      <c r="B503" s="58" t="s">
        <v>662</v>
      </c>
      <c r="C503" s="58" t="s">
        <v>660</v>
      </c>
      <c r="D503" s="16" t="s">
        <v>663</v>
      </c>
      <c r="E503" s="49">
        <f>data_566!H504</f>
        <v>177698</v>
      </c>
      <c r="F503" s="49">
        <f>data_566!M504</f>
        <v>136625</v>
      </c>
      <c r="H503" s="38">
        <f t="shared" si="14"/>
        <v>314323</v>
      </c>
      <c r="I503" s="38">
        <f>work!F531</f>
        <v>314323</v>
      </c>
      <c r="J503" s="158" t="b">
        <f t="shared" si="15"/>
        <v>1</v>
      </c>
    </row>
    <row r="504" spans="1:10" ht="15">
      <c r="A504" s="51">
        <v>501</v>
      </c>
      <c r="B504" s="58" t="s">
        <v>665</v>
      </c>
      <c r="C504" s="58" t="s">
        <v>660</v>
      </c>
      <c r="D504" s="16" t="s">
        <v>666</v>
      </c>
      <c r="E504" s="49">
        <f>data_566!H505</f>
        <v>3240139</v>
      </c>
      <c r="F504" s="49">
        <f>data_566!M505</f>
        <v>1225591</v>
      </c>
      <c r="H504" s="38">
        <f t="shared" si="14"/>
        <v>4465730</v>
      </c>
      <c r="I504" s="38">
        <f>work!F532</f>
        <v>4465730</v>
      </c>
      <c r="J504" s="158" t="b">
        <f t="shared" si="15"/>
        <v>1</v>
      </c>
    </row>
    <row r="505" spans="1:10" ht="15">
      <c r="A505" s="51">
        <v>502</v>
      </c>
      <c r="B505" s="58" t="s">
        <v>668</v>
      </c>
      <c r="C505" s="58" t="s">
        <v>660</v>
      </c>
      <c r="D505" s="16" t="s">
        <v>669</v>
      </c>
      <c r="E505" s="49">
        <f>data_566!H506</f>
        <v>228310</v>
      </c>
      <c r="F505" s="49">
        <f>data_566!M506</f>
        <v>2862401</v>
      </c>
      <c r="H505" s="38">
        <f t="shared" si="14"/>
        <v>3090711</v>
      </c>
      <c r="I505" s="38">
        <f>work!F533</f>
        <v>3090711</v>
      </c>
      <c r="J505" s="158" t="b">
        <f t="shared" si="15"/>
        <v>1</v>
      </c>
    </row>
    <row r="506" spans="1:10" ht="15">
      <c r="A506" s="51">
        <v>503</v>
      </c>
      <c r="B506" s="58" t="s">
        <v>671</v>
      </c>
      <c r="C506" s="58" t="s">
        <v>660</v>
      </c>
      <c r="D506" s="16" t="s">
        <v>672</v>
      </c>
      <c r="E506" s="49">
        <f>data_566!H507</f>
        <v>7799897</v>
      </c>
      <c r="F506" s="49">
        <f>data_566!M507</f>
        <v>269284</v>
      </c>
      <c r="H506" s="38">
        <f t="shared" si="14"/>
        <v>8069181</v>
      </c>
      <c r="I506" s="38">
        <f>work!F534</f>
        <v>8069181</v>
      </c>
      <c r="J506" s="158" t="b">
        <f t="shared" si="15"/>
        <v>1</v>
      </c>
    </row>
    <row r="507" spans="1:10" ht="15">
      <c r="A507" s="51">
        <v>504</v>
      </c>
      <c r="B507" s="58" t="s">
        <v>674</v>
      </c>
      <c r="C507" s="58" t="s">
        <v>660</v>
      </c>
      <c r="D507" s="16" t="s">
        <v>675</v>
      </c>
      <c r="E507" s="49">
        <f>data_566!H508</f>
        <v>5566080</v>
      </c>
      <c r="F507" s="49">
        <f>data_566!M508</f>
        <v>2907571</v>
      </c>
      <c r="H507" s="38">
        <f t="shared" si="14"/>
        <v>8473651</v>
      </c>
      <c r="I507" s="38">
        <f>work!F535</f>
        <v>8473651</v>
      </c>
      <c r="J507" s="158" t="b">
        <f t="shared" si="15"/>
        <v>1</v>
      </c>
    </row>
    <row r="508" spans="1:10" ht="15">
      <c r="A508" s="51">
        <v>505</v>
      </c>
      <c r="B508" s="58" t="s">
        <v>677</v>
      </c>
      <c r="C508" s="58" t="s">
        <v>660</v>
      </c>
      <c r="D508" s="16" t="s">
        <v>678</v>
      </c>
      <c r="E508" s="49">
        <f>data_566!H509</f>
        <v>3637728</v>
      </c>
      <c r="F508" s="49">
        <f>data_566!M509</f>
        <v>5116287</v>
      </c>
      <c r="H508" s="38">
        <f t="shared" si="14"/>
        <v>8754015</v>
      </c>
      <c r="I508" s="38">
        <f>work!F536</f>
        <v>8754015</v>
      </c>
      <c r="J508" s="158" t="b">
        <f t="shared" si="15"/>
        <v>1</v>
      </c>
    </row>
    <row r="509" spans="1:10" ht="15">
      <c r="A509" s="51">
        <v>506</v>
      </c>
      <c r="B509" s="58" t="s">
        <v>680</v>
      </c>
      <c r="C509" s="58" t="s">
        <v>660</v>
      </c>
      <c r="D509" s="16" t="s">
        <v>681</v>
      </c>
      <c r="E509" s="49">
        <f>data_566!H510</f>
        <v>1641288</v>
      </c>
      <c r="F509" s="49">
        <f>data_566!M510</f>
        <v>376735</v>
      </c>
      <c r="H509" s="38">
        <f t="shared" si="14"/>
        <v>2018023</v>
      </c>
      <c r="I509" s="38">
        <f>work!F537</f>
        <v>2018023</v>
      </c>
      <c r="J509" s="158" t="b">
        <f t="shared" si="15"/>
        <v>1</v>
      </c>
    </row>
    <row r="510" spans="1:10" ht="15">
      <c r="A510" s="51">
        <v>507</v>
      </c>
      <c r="B510" s="58" t="s">
        <v>683</v>
      </c>
      <c r="C510" s="58" t="s">
        <v>660</v>
      </c>
      <c r="D510" s="16" t="s">
        <v>684</v>
      </c>
      <c r="E510" s="49">
        <f>data_566!H511</f>
        <v>908362</v>
      </c>
      <c r="F510" s="49">
        <f>data_566!M511</f>
        <v>1550721</v>
      </c>
      <c r="H510" s="38">
        <f t="shared" si="14"/>
        <v>2459083</v>
      </c>
      <c r="I510" s="38">
        <f>work!F538</f>
        <v>2459083</v>
      </c>
      <c r="J510" s="158" t="b">
        <f t="shared" si="15"/>
        <v>1</v>
      </c>
    </row>
    <row r="511" spans="1:10" ht="15">
      <c r="A511" s="51">
        <v>508</v>
      </c>
      <c r="B511" s="58" t="s">
        <v>686</v>
      </c>
      <c r="C511" s="58" t="s">
        <v>660</v>
      </c>
      <c r="D511" s="16" t="s">
        <v>687</v>
      </c>
      <c r="E511" s="49">
        <f>data_566!H512</f>
        <v>3581450</v>
      </c>
      <c r="F511" s="49">
        <f>data_566!M512</f>
        <v>547240</v>
      </c>
      <c r="H511" s="38">
        <f t="shared" si="14"/>
        <v>4128690</v>
      </c>
      <c r="I511" s="38">
        <f>work!F539</f>
        <v>4128690</v>
      </c>
      <c r="J511" s="158" t="b">
        <f t="shared" si="15"/>
        <v>1</v>
      </c>
    </row>
    <row r="512" spans="1:10" ht="15">
      <c r="A512" s="51">
        <v>509</v>
      </c>
      <c r="B512" s="58" t="s">
        <v>689</v>
      </c>
      <c r="C512" s="58" t="s">
        <v>660</v>
      </c>
      <c r="D512" s="16" t="s">
        <v>690</v>
      </c>
      <c r="E512" s="49">
        <f>data_566!H513</f>
        <v>1868412</v>
      </c>
      <c r="F512" s="49">
        <f>data_566!M513</f>
        <v>1316947</v>
      </c>
      <c r="H512" s="38">
        <f t="shared" si="14"/>
        <v>3185359</v>
      </c>
      <c r="I512" s="38">
        <f>work!F540</f>
        <v>3185359</v>
      </c>
      <c r="J512" s="158" t="b">
        <f t="shared" si="15"/>
        <v>1</v>
      </c>
    </row>
    <row r="513" spans="1:10" ht="15">
      <c r="A513" s="51">
        <v>510</v>
      </c>
      <c r="B513" s="58" t="s">
        <v>692</v>
      </c>
      <c r="C513" s="58" t="s">
        <v>660</v>
      </c>
      <c r="D513" s="16" t="s">
        <v>693</v>
      </c>
      <c r="E513" s="49">
        <f>data_566!H514</f>
        <v>15748297</v>
      </c>
      <c r="F513" s="49">
        <f>data_566!M514</f>
        <v>1430996</v>
      </c>
      <c r="H513" s="38">
        <f t="shared" si="14"/>
        <v>17179293</v>
      </c>
      <c r="I513" s="38">
        <f>work!F541</f>
        <v>17179293</v>
      </c>
      <c r="J513" s="158" t="b">
        <f t="shared" si="15"/>
        <v>1</v>
      </c>
    </row>
    <row r="514" spans="1:10" ht="15">
      <c r="A514" s="51">
        <v>511</v>
      </c>
      <c r="B514" s="58" t="s">
        <v>695</v>
      </c>
      <c r="C514" s="58" t="s">
        <v>660</v>
      </c>
      <c r="D514" s="16" t="s">
        <v>696</v>
      </c>
      <c r="E514" s="49">
        <f>data_566!H515</f>
        <v>8767696</v>
      </c>
      <c r="F514" s="49">
        <f>data_566!M515</f>
        <v>3910277</v>
      </c>
      <c r="H514" s="38">
        <f t="shared" si="14"/>
        <v>12677973</v>
      </c>
      <c r="I514" s="38">
        <f>work!F542</f>
        <v>12677973</v>
      </c>
      <c r="J514" s="158" t="b">
        <f t="shared" si="15"/>
        <v>1</v>
      </c>
    </row>
    <row r="515" spans="1:10" ht="15">
      <c r="A515" s="51">
        <v>512</v>
      </c>
      <c r="B515" s="58" t="s">
        <v>698</v>
      </c>
      <c r="C515" s="58" t="s">
        <v>660</v>
      </c>
      <c r="D515" s="16" t="s">
        <v>699</v>
      </c>
      <c r="E515" s="49">
        <f>data_566!H516</f>
        <v>1902044</v>
      </c>
      <c r="F515" s="49">
        <f>data_566!M516</f>
        <v>4244149</v>
      </c>
      <c r="H515" s="38">
        <f t="shared" si="14"/>
        <v>6146193</v>
      </c>
      <c r="I515" s="38">
        <f>work!F543</f>
        <v>6146193</v>
      </c>
      <c r="J515" s="158" t="b">
        <f t="shared" si="15"/>
        <v>1</v>
      </c>
    </row>
    <row r="516" spans="1:10" ht="15">
      <c r="A516" s="51">
        <v>513</v>
      </c>
      <c r="B516" s="58" t="s">
        <v>701</v>
      </c>
      <c r="C516" s="58" t="s">
        <v>660</v>
      </c>
      <c r="D516" s="16" t="s">
        <v>702</v>
      </c>
      <c r="E516" s="49">
        <f>data_566!H517</f>
        <v>1677833</v>
      </c>
      <c r="F516" s="49">
        <f>data_566!M517</f>
        <v>1373780</v>
      </c>
      <c r="H516" s="38">
        <f t="shared" si="14"/>
        <v>3051613</v>
      </c>
      <c r="I516" s="38">
        <f>work!F544</f>
        <v>3051613</v>
      </c>
      <c r="J516" s="158" t="b">
        <f t="shared" si="15"/>
        <v>1</v>
      </c>
    </row>
    <row r="517" spans="1:10" ht="15">
      <c r="A517" s="51">
        <v>514</v>
      </c>
      <c r="B517" s="58" t="s">
        <v>704</v>
      </c>
      <c r="C517" s="58" t="s">
        <v>660</v>
      </c>
      <c r="D517" s="16" t="s">
        <v>705</v>
      </c>
      <c r="E517" s="49">
        <f>data_566!H518</f>
        <v>2682805</v>
      </c>
      <c r="F517" s="49">
        <f>data_566!M518</f>
        <v>5971174</v>
      </c>
      <c r="H517" s="38">
        <f aca="true" t="shared" si="16" ref="H517:H571">E517+F517</f>
        <v>8653979</v>
      </c>
      <c r="I517" s="38">
        <f>work!F545</f>
        <v>8653979</v>
      </c>
      <c r="J517" s="158" t="b">
        <f aca="true" t="shared" si="17" ref="J517:J571">H517=I517</f>
        <v>1</v>
      </c>
    </row>
    <row r="518" spans="1:10" ht="15">
      <c r="A518" s="51">
        <v>515</v>
      </c>
      <c r="B518" s="58" t="s">
        <v>707</v>
      </c>
      <c r="C518" s="58" t="s">
        <v>660</v>
      </c>
      <c r="D518" s="16" t="s">
        <v>708</v>
      </c>
      <c r="E518" s="49">
        <f>data_566!H519</f>
        <v>537904</v>
      </c>
      <c r="F518" s="49">
        <f>data_566!M519</f>
        <v>129100</v>
      </c>
      <c r="H518" s="38">
        <f t="shared" si="16"/>
        <v>667004</v>
      </c>
      <c r="I518" s="38">
        <f>work!F546</f>
        <v>667004</v>
      </c>
      <c r="J518" s="158" t="b">
        <f t="shared" si="17"/>
        <v>1</v>
      </c>
    </row>
    <row r="519" spans="1:10" ht="15">
      <c r="A519" s="51">
        <v>516</v>
      </c>
      <c r="B519" s="58" t="s">
        <v>710</v>
      </c>
      <c r="C519" s="58" t="s">
        <v>660</v>
      </c>
      <c r="D519" s="16" t="s">
        <v>711</v>
      </c>
      <c r="E519" s="49">
        <f>data_566!H520</f>
        <v>1473867</v>
      </c>
      <c r="F519" s="49">
        <f>data_566!M520</f>
        <v>297218</v>
      </c>
      <c r="H519" s="38">
        <f t="shared" si="16"/>
        <v>1771085</v>
      </c>
      <c r="I519" s="38">
        <f>work!F547</f>
        <v>1771085</v>
      </c>
      <c r="J519" s="158" t="b">
        <f t="shared" si="17"/>
        <v>1</v>
      </c>
    </row>
    <row r="520" spans="1:10" ht="15">
      <c r="A520" s="51">
        <v>517</v>
      </c>
      <c r="B520" s="58" t="s">
        <v>713</v>
      </c>
      <c r="C520" s="58" t="s">
        <v>660</v>
      </c>
      <c r="D520" s="16" t="s">
        <v>714</v>
      </c>
      <c r="E520" s="49">
        <f>data_566!H521</f>
        <v>26997834</v>
      </c>
      <c r="F520" s="49">
        <f>data_566!M521</f>
        <v>8617410</v>
      </c>
      <c r="H520" s="38">
        <f t="shared" si="16"/>
        <v>35615244</v>
      </c>
      <c r="I520" s="38">
        <f>work!F548</f>
        <v>35615244</v>
      </c>
      <c r="J520" s="158" t="b">
        <f t="shared" si="17"/>
        <v>1</v>
      </c>
    </row>
    <row r="521" spans="1:10" ht="15">
      <c r="A521" s="51">
        <v>518</v>
      </c>
      <c r="B521" s="58" t="s">
        <v>716</v>
      </c>
      <c r="C521" s="58" t="s">
        <v>660</v>
      </c>
      <c r="D521" s="16" t="s">
        <v>717</v>
      </c>
      <c r="E521" s="49">
        <f>data_566!H522</f>
        <v>1387068</v>
      </c>
      <c r="F521" s="49">
        <f>data_566!M522</f>
        <v>1534770</v>
      </c>
      <c r="H521" s="38">
        <f t="shared" si="16"/>
        <v>2921838</v>
      </c>
      <c r="I521" s="38">
        <f>work!F549</f>
        <v>2921838</v>
      </c>
      <c r="J521" s="158" t="b">
        <f t="shared" si="17"/>
        <v>1</v>
      </c>
    </row>
    <row r="522" spans="1:10" ht="15">
      <c r="A522" s="51">
        <v>519</v>
      </c>
      <c r="B522" s="58" t="s">
        <v>719</v>
      </c>
      <c r="C522" s="58" t="s">
        <v>660</v>
      </c>
      <c r="D522" s="16" t="s">
        <v>720</v>
      </c>
      <c r="E522" s="49">
        <f>data_566!H523</f>
        <v>2344346</v>
      </c>
      <c r="F522" s="49">
        <f>data_566!M523</f>
        <v>1268583</v>
      </c>
      <c r="H522" s="38">
        <f t="shared" si="16"/>
        <v>3612929</v>
      </c>
      <c r="I522" s="38">
        <f>work!F550</f>
        <v>3612929</v>
      </c>
      <c r="J522" s="158" t="b">
        <f t="shared" si="17"/>
        <v>1</v>
      </c>
    </row>
    <row r="523" spans="1:10" ht="15">
      <c r="A523" s="51">
        <v>520</v>
      </c>
      <c r="B523" s="58" t="s">
        <v>722</v>
      </c>
      <c r="C523" s="58" t="s">
        <v>660</v>
      </c>
      <c r="D523" s="16" t="s">
        <v>723</v>
      </c>
      <c r="E523" s="49">
        <f>data_566!H524</f>
        <v>477825</v>
      </c>
      <c r="F523" s="49">
        <f>data_566!M524</f>
        <v>1577293</v>
      </c>
      <c r="H523" s="38">
        <f t="shared" si="16"/>
        <v>2055118</v>
      </c>
      <c r="I523" s="38">
        <f>work!F551</f>
        <v>2055118</v>
      </c>
      <c r="J523" s="158" t="b">
        <f t="shared" si="17"/>
        <v>1</v>
      </c>
    </row>
    <row r="524" spans="1:10" ht="15">
      <c r="A524" s="51">
        <v>521</v>
      </c>
      <c r="B524" s="58" t="s">
        <v>725</v>
      </c>
      <c r="C524" s="58" t="s">
        <v>660</v>
      </c>
      <c r="D524" s="16" t="s">
        <v>733</v>
      </c>
      <c r="E524" s="49">
        <f>data_566!H525</f>
        <v>12689422</v>
      </c>
      <c r="F524" s="49">
        <f>data_566!M525</f>
        <v>1108892</v>
      </c>
      <c r="H524" s="38">
        <f t="shared" si="16"/>
        <v>13798314</v>
      </c>
      <c r="I524" s="38">
        <f>work!F552</f>
        <v>13798314</v>
      </c>
      <c r="J524" s="158" t="b">
        <f t="shared" si="17"/>
        <v>1</v>
      </c>
    </row>
    <row r="525" spans="1:10" ht="15">
      <c r="A525" s="51">
        <v>522</v>
      </c>
      <c r="B525" s="58" t="s">
        <v>735</v>
      </c>
      <c r="C525" s="58" t="s">
        <v>660</v>
      </c>
      <c r="D525" s="16" t="s">
        <v>736</v>
      </c>
      <c r="E525" s="49">
        <f>data_566!H526</f>
        <v>0</v>
      </c>
      <c r="F525" s="49">
        <f>data_566!M526</f>
        <v>0</v>
      </c>
      <c r="H525" s="38">
        <f t="shared" si="16"/>
        <v>0</v>
      </c>
      <c r="I525" s="38">
        <f>work!F553</f>
        <v>0</v>
      </c>
      <c r="J525" s="158" t="b">
        <f t="shared" si="17"/>
        <v>1</v>
      </c>
    </row>
    <row r="526" spans="1:10" ht="15">
      <c r="A526" s="51">
        <v>523</v>
      </c>
      <c r="B526" s="58" t="s">
        <v>738</v>
      </c>
      <c r="C526" s="58" t="s">
        <v>660</v>
      </c>
      <c r="D526" s="16" t="s">
        <v>739</v>
      </c>
      <c r="E526" s="49">
        <f>data_566!H527</f>
        <v>4753702</v>
      </c>
      <c r="F526" s="49">
        <f>data_566!M527</f>
        <v>3663792</v>
      </c>
      <c r="H526" s="38">
        <f t="shared" si="16"/>
        <v>8417494</v>
      </c>
      <c r="I526" s="38">
        <f>work!F554</f>
        <v>8417494</v>
      </c>
      <c r="J526" s="158" t="b">
        <f t="shared" si="17"/>
        <v>1</v>
      </c>
    </row>
    <row r="527" spans="1:10" ht="15">
      <c r="A527" s="51">
        <v>524</v>
      </c>
      <c r="B527" s="58" t="s">
        <v>740</v>
      </c>
      <c r="C527" s="58" t="s">
        <v>741</v>
      </c>
      <c r="D527" s="16" t="s">
        <v>743</v>
      </c>
      <c r="E527" s="49">
        <f>data_566!H528</f>
        <v>45967683</v>
      </c>
      <c r="F527" s="49">
        <f>data_566!M528</f>
        <v>23555373</v>
      </c>
      <c r="H527" s="38">
        <f t="shared" si="16"/>
        <v>69523056</v>
      </c>
      <c r="I527" s="38">
        <f>work!F555</f>
        <v>69523056</v>
      </c>
      <c r="J527" s="158" t="b">
        <f t="shared" si="17"/>
        <v>1</v>
      </c>
    </row>
    <row r="528" spans="1:10" ht="15">
      <c r="A528" s="51">
        <v>525</v>
      </c>
      <c r="B528" s="58" t="s">
        <v>744</v>
      </c>
      <c r="C528" s="58" t="s">
        <v>741</v>
      </c>
      <c r="D528" s="16" t="s">
        <v>746</v>
      </c>
      <c r="E528" s="49">
        <f>data_566!H529</f>
        <v>15931117</v>
      </c>
      <c r="F528" s="49">
        <f>data_566!M529</f>
        <v>38553384</v>
      </c>
      <c r="H528" s="38">
        <f t="shared" si="16"/>
        <v>54484501</v>
      </c>
      <c r="I528" s="38">
        <f>work!F556</f>
        <v>54484501</v>
      </c>
      <c r="J528" s="158" t="b">
        <f t="shared" si="17"/>
        <v>1</v>
      </c>
    </row>
    <row r="529" spans="1:10" ht="15">
      <c r="A529" s="51">
        <v>526</v>
      </c>
      <c r="B529" s="58" t="s">
        <v>747</v>
      </c>
      <c r="C529" s="58" t="s">
        <v>741</v>
      </c>
      <c r="D529" s="16" t="s">
        <v>749</v>
      </c>
      <c r="E529" s="49">
        <f>data_566!H530</f>
        <v>29817557</v>
      </c>
      <c r="F529" s="49">
        <f>data_566!M530</f>
        <v>10896551</v>
      </c>
      <c r="H529" s="38">
        <f t="shared" si="16"/>
        <v>40714108</v>
      </c>
      <c r="I529" s="38">
        <f>work!F557</f>
        <v>40714108</v>
      </c>
      <c r="J529" s="158" t="b">
        <f t="shared" si="17"/>
        <v>1</v>
      </c>
    </row>
    <row r="530" spans="1:10" ht="15">
      <c r="A530" s="51">
        <v>527</v>
      </c>
      <c r="B530" s="58" t="s">
        <v>750</v>
      </c>
      <c r="C530" s="58" t="s">
        <v>741</v>
      </c>
      <c r="D530" s="16" t="s">
        <v>752</v>
      </c>
      <c r="E530" s="49">
        <f>data_566!H531</f>
        <v>26623458</v>
      </c>
      <c r="F530" s="49">
        <f>data_566!M531</f>
        <v>73408624</v>
      </c>
      <c r="H530" s="38">
        <f t="shared" si="16"/>
        <v>100032082</v>
      </c>
      <c r="I530" s="38">
        <f>work!F558</f>
        <v>100032082</v>
      </c>
      <c r="J530" s="158" t="b">
        <f t="shared" si="17"/>
        <v>1</v>
      </c>
    </row>
    <row r="531" spans="1:10" ht="15">
      <c r="A531" s="51">
        <v>528</v>
      </c>
      <c r="B531" s="58" t="s">
        <v>753</v>
      </c>
      <c r="C531" s="58" t="s">
        <v>741</v>
      </c>
      <c r="D531" s="16" t="s">
        <v>755</v>
      </c>
      <c r="E531" s="49">
        <f>data_566!H532</f>
        <v>7187600</v>
      </c>
      <c r="F531" s="49">
        <f>data_566!M532</f>
        <v>1366757</v>
      </c>
      <c r="H531" s="38">
        <f t="shared" si="16"/>
        <v>8554357</v>
      </c>
      <c r="I531" s="38">
        <f>work!F559</f>
        <v>8554357</v>
      </c>
      <c r="J531" s="158" t="b">
        <f t="shared" si="17"/>
        <v>1</v>
      </c>
    </row>
    <row r="532" spans="1:10" ht="15">
      <c r="A532" s="51">
        <v>529</v>
      </c>
      <c r="B532" s="58" t="s">
        <v>756</v>
      </c>
      <c r="C532" s="58" t="s">
        <v>741</v>
      </c>
      <c r="D532" s="16" t="s">
        <v>758</v>
      </c>
      <c r="E532" s="49">
        <f>data_566!H533</f>
        <v>2739818</v>
      </c>
      <c r="F532" s="49">
        <f>data_566!M533</f>
        <v>287612</v>
      </c>
      <c r="H532" s="38">
        <f t="shared" si="16"/>
        <v>3027430</v>
      </c>
      <c r="I532" s="38">
        <f>work!F560</f>
        <v>3027430</v>
      </c>
      <c r="J532" s="158" t="b">
        <f t="shared" si="17"/>
        <v>1</v>
      </c>
    </row>
    <row r="533" spans="1:10" ht="15">
      <c r="A533" s="51">
        <v>530</v>
      </c>
      <c r="B533" s="58" t="s">
        <v>759</v>
      </c>
      <c r="C533" s="58" t="s">
        <v>741</v>
      </c>
      <c r="D533" s="16" t="s">
        <v>761</v>
      </c>
      <c r="E533" s="49">
        <f>data_566!H534</f>
        <v>8348185</v>
      </c>
      <c r="F533" s="49">
        <f>data_566!M534</f>
        <v>2454679</v>
      </c>
      <c r="H533" s="38">
        <f t="shared" si="16"/>
        <v>10802864</v>
      </c>
      <c r="I533" s="38">
        <f>work!F561</f>
        <v>10802864</v>
      </c>
      <c r="J533" s="158" t="b">
        <f t="shared" si="17"/>
        <v>1</v>
      </c>
    </row>
    <row r="534" spans="1:10" ht="15">
      <c r="A534" s="51">
        <v>531</v>
      </c>
      <c r="B534" s="58" t="s">
        <v>762</v>
      </c>
      <c r="C534" s="58" t="s">
        <v>741</v>
      </c>
      <c r="D534" s="16" t="s">
        <v>764</v>
      </c>
      <c r="E534" s="49">
        <f>data_566!H535</f>
        <v>2374210</v>
      </c>
      <c r="F534" s="49">
        <f>data_566!M535</f>
        <v>2375876</v>
      </c>
      <c r="H534" s="38">
        <f t="shared" si="16"/>
        <v>4750086</v>
      </c>
      <c r="I534" s="38">
        <f>work!F562</f>
        <v>4750086</v>
      </c>
      <c r="J534" s="158" t="b">
        <f t="shared" si="17"/>
        <v>1</v>
      </c>
    </row>
    <row r="535" spans="1:10" ht="15">
      <c r="A535" s="51">
        <v>532</v>
      </c>
      <c r="B535" s="58" t="s">
        <v>765</v>
      </c>
      <c r="C535" s="58" t="s">
        <v>741</v>
      </c>
      <c r="D535" s="16" t="s">
        <v>767</v>
      </c>
      <c r="E535" s="49">
        <f>data_566!H536</f>
        <v>28946907</v>
      </c>
      <c r="F535" s="49">
        <f>data_566!M536</f>
        <v>68556649</v>
      </c>
      <c r="H535" s="38">
        <f t="shared" si="16"/>
        <v>97503556</v>
      </c>
      <c r="I535" s="38">
        <f>work!F563</f>
        <v>97503556</v>
      </c>
      <c r="J535" s="158" t="b">
        <f t="shared" si="17"/>
        <v>1</v>
      </c>
    </row>
    <row r="536" spans="1:10" ht="15">
      <c r="A536" s="51">
        <v>533</v>
      </c>
      <c r="B536" s="58" t="s">
        <v>768</v>
      </c>
      <c r="C536" s="58" t="s">
        <v>741</v>
      </c>
      <c r="D536" s="16" t="s">
        <v>770</v>
      </c>
      <c r="E536" s="49">
        <f>data_566!H537</f>
        <v>9428292</v>
      </c>
      <c r="F536" s="49">
        <f>data_566!M537</f>
        <v>5052291</v>
      </c>
      <c r="H536" s="38">
        <f t="shared" si="16"/>
        <v>14480583</v>
      </c>
      <c r="I536" s="38">
        <f>work!F564</f>
        <v>14480583</v>
      </c>
      <c r="J536" s="158" t="b">
        <f t="shared" si="17"/>
        <v>1</v>
      </c>
    </row>
    <row r="537" spans="1:10" ht="15">
      <c r="A537" s="51">
        <v>534</v>
      </c>
      <c r="B537" s="58" t="s">
        <v>771</v>
      </c>
      <c r="C537" s="58" t="s">
        <v>741</v>
      </c>
      <c r="D537" s="16" t="s">
        <v>773</v>
      </c>
      <c r="E537" s="49">
        <f>data_566!H538</f>
        <v>15324113</v>
      </c>
      <c r="F537" s="49">
        <f>data_566!M538</f>
        <v>3887889</v>
      </c>
      <c r="H537" s="38">
        <f t="shared" si="16"/>
        <v>19212002</v>
      </c>
      <c r="I537" s="38">
        <f>work!F565</f>
        <v>19212002</v>
      </c>
      <c r="J537" s="158" t="b">
        <f t="shared" si="17"/>
        <v>1</v>
      </c>
    </row>
    <row r="538" spans="1:10" ht="15">
      <c r="A538" s="51">
        <v>535</v>
      </c>
      <c r="B538" s="58" t="s">
        <v>774</v>
      </c>
      <c r="C538" s="58" t="s">
        <v>741</v>
      </c>
      <c r="D538" s="16" t="s">
        <v>776</v>
      </c>
      <c r="E538" s="49">
        <f>data_566!H539</f>
        <v>31458259</v>
      </c>
      <c r="F538" s="49">
        <f>data_566!M539</f>
        <v>124944027</v>
      </c>
      <c r="H538" s="38">
        <f t="shared" si="16"/>
        <v>156402286</v>
      </c>
      <c r="I538" s="38">
        <f>work!F566</f>
        <v>156402286</v>
      </c>
      <c r="J538" s="158" t="b">
        <f t="shared" si="17"/>
        <v>1</v>
      </c>
    </row>
    <row r="539" spans="1:10" ht="15">
      <c r="A539" s="51">
        <v>536</v>
      </c>
      <c r="B539" s="58" t="s">
        <v>777</v>
      </c>
      <c r="C539" s="58" t="s">
        <v>741</v>
      </c>
      <c r="D539" s="16" t="s">
        <v>779</v>
      </c>
      <c r="E539" s="49">
        <f>data_566!H540</f>
        <v>12484109</v>
      </c>
      <c r="F539" s="49">
        <f>data_566!M540</f>
        <v>35811524</v>
      </c>
      <c r="H539" s="38">
        <f t="shared" si="16"/>
        <v>48295633</v>
      </c>
      <c r="I539" s="38">
        <f>work!F567</f>
        <v>48295633</v>
      </c>
      <c r="J539" s="158" t="b">
        <f t="shared" si="17"/>
        <v>1</v>
      </c>
    </row>
    <row r="540" spans="1:10" ht="15">
      <c r="A540" s="51">
        <v>537</v>
      </c>
      <c r="B540" s="58" t="s">
        <v>780</v>
      </c>
      <c r="C540" s="58" t="s">
        <v>741</v>
      </c>
      <c r="D540" s="16" t="s">
        <v>782</v>
      </c>
      <c r="E540" s="49">
        <f>data_566!H541</f>
        <v>21610426</v>
      </c>
      <c r="F540" s="49">
        <f>data_566!M541</f>
        <v>2634769</v>
      </c>
      <c r="H540" s="38">
        <f t="shared" si="16"/>
        <v>24245195</v>
      </c>
      <c r="I540" s="38">
        <f>work!F568</f>
        <v>24245195</v>
      </c>
      <c r="J540" s="158" t="b">
        <f t="shared" si="17"/>
        <v>1</v>
      </c>
    </row>
    <row r="541" spans="1:10" ht="15">
      <c r="A541" s="51">
        <v>538</v>
      </c>
      <c r="B541" s="58" t="s">
        <v>783</v>
      </c>
      <c r="C541" s="58" t="s">
        <v>741</v>
      </c>
      <c r="D541" s="16" t="s">
        <v>785</v>
      </c>
      <c r="E541" s="49">
        <f>data_566!H542</f>
        <v>184848105</v>
      </c>
      <c r="F541" s="49">
        <f>data_566!M542</f>
        <v>2035209</v>
      </c>
      <c r="H541" s="38">
        <f t="shared" si="16"/>
        <v>186883314</v>
      </c>
      <c r="I541" s="38">
        <f>work!F569</f>
        <v>186883314</v>
      </c>
      <c r="J541" s="158" t="b">
        <f t="shared" si="17"/>
        <v>1</v>
      </c>
    </row>
    <row r="542" spans="1:10" ht="15">
      <c r="A542" s="51">
        <v>539</v>
      </c>
      <c r="B542" s="58" t="s">
        <v>786</v>
      </c>
      <c r="C542" s="58" t="s">
        <v>741</v>
      </c>
      <c r="D542" s="16" t="s">
        <v>788</v>
      </c>
      <c r="E542" s="49">
        <f>data_566!H543</f>
        <v>31631908</v>
      </c>
      <c r="F542" s="49">
        <f>data_566!M543</f>
        <v>2978980</v>
      </c>
      <c r="H542" s="38">
        <f t="shared" si="16"/>
        <v>34610888</v>
      </c>
      <c r="I542" s="38">
        <f>work!F570</f>
        <v>34610888</v>
      </c>
      <c r="J542" s="158" t="b">
        <f t="shared" si="17"/>
        <v>1</v>
      </c>
    </row>
    <row r="543" spans="1:10" ht="15">
      <c r="A543" s="51">
        <v>540</v>
      </c>
      <c r="B543" s="58" t="s">
        <v>789</v>
      </c>
      <c r="C543" s="58" t="s">
        <v>741</v>
      </c>
      <c r="D543" s="16" t="s">
        <v>1250</v>
      </c>
      <c r="E543" s="49">
        <f>data_566!H544</f>
        <v>22924216</v>
      </c>
      <c r="F543" s="49">
        <f>data_566!M544</f>
        <v>8510211</v>
      </c>
      <c r="H543" s="38">
        <f t="shared" si="16"/>
        <v>31434427</v>
      </c>
      <c r="I543" s="38">
        <f>work!F571</f>
        <v>31434427</v>
      </c>
      <c r="J543" s="158" t="b">
        <f t="shared" si="17"/>
        <v>1</v>
      </c>
    </row>
    <row r="544" spans="1:10" ht="15">
      <c r="A544" s="51">
        <v>541</v>
      </c>
      <c r="B544" s="58" t="s">
        <v>791</v>
      </c>
      <c r="C544" s="58" t="s">
        <v>741</v>
      </c>
      <c r="D544" s="16" t="s">
        <v>793</v>
      </c>
      <c r="E544" s="49">
        <f>data_566!H545</f>
        <v>52417633</v>
      </c>
      <c r="F544" s="49">
        <f>data_566!M545</f>
        <v>112396280</v>
      </c>
      <c r="H544" s="38">
        <f t="shared" si="16"/>
        <v>164813913</v>
      </c>
      <c r="I544" s="38">
        <f>work!F572</f>
        <v>164813913</v>
      </c>
      <c r="J544" s="158" t="b">
        <f t="shared" si="17"/>
        <v>1</v>
      </c>
    </row>
    <row r="545" spans="1:10" ht="15">
      <c r="A545" s="51">
        <v>542</v>
      </c>
      <c r="B545" s="58" t="s">
        <v>794</v>
      </c>
      <c r="C545" s="58" t="s">
        <v>741</v>
      </c>
      <c r="D545" s="16" t="s">
        <v>1719</v>
      </c>
      <c r="E545" s="49">
        <f>data_566!H546</f>
        <v>105852203</v>
      </c>
      <c r="F545" s="49">
        <f>data_566!M546</f>
        <v>61040307</v>
      </c>
      <c r="H545" s="38">
        <f t="shared" si="16"/>
        <v>166892510</v>
      </c>
      <c r="I545" s="38">
        <f>work!F573</f>
        <v>166892510</v>
      </c>
      <c r="J545" s="158" t="b">
        <f t="shared" si="17"/>
        <v>1</v>
      </c>
    </row>
    <row r="546" spans="1:10" ht="15">
      <c r="A546" s="51">
        <v>543</v>
      </c>
      <c r="B546" s="58" t="s">
        <v>796</v>
      </c>
      <c r="C546" s="58" t="s">
        <v>741</v>
      </c>
      <c r="D546" s="16" t="s">
        <v>798</v>
      </c>
      <c r="E546" s="49">
        <f>data_566!H547</f>
        <v>50954210</v>
      </c>
      <c r="F546" s="49">
        <f>data_566!M547</f>
        <v>19012271</v>
      </c>
      <c r="H546" s="38">
        <f t="shared" si="16"/>
        <v>69966481</v>
      </c>
      <c r="I546" s="38">
        <f>work!F574</f>
        <v>69966481</v>
      </c>
      <c r="J546" s="158" t="b">
        <f t="shared" si="17"/>
        <v>1</v>
      </c>
    </row>
    <row r="547" spans="1:10" ht="15">
      <c r="A547" s="51">
        <v>544</v>
      </c>
      <c r="B547" s="58" t="s">
        <v>799</v>
      </c>
      <c r="C547" s="58" t="s">
        <v>741</v>
      </c>
      <c r="D547" s="16" t="s">
        <v>801</v>
      </c>
      <c r="E547" s="49">
        <f>data_566!H548</f>
        <v>171000</v>
      </c>
      <c r="F547" s="49">
        <f>data_566!M548</f>
        <v>21800</v>
      </c>
      <c r="H547" s="38">
        <f t="shared" si="16"/>
        <v>192800</v>
      </c>
      <c r="I547" s="38">
        <f>work!F575</f>
        <v>192800</v>
      </c>
      <c r="J547" s="158" t="b">
        <f t="shared" si="17"/>
        <v>1</v>
      </c>
    </row>
    <row r="548" spans="1:10" ht="15">
      <c r="A548" s="51">
        <v>545</v>
      </c>
      <c r="B548" s="58" t="s">
        <v>802</v>
      </c>
      <c r="C548" s="58" t="s">
        <v>806</v>
      </c>
      <c r="D548" s="16" t="s">
        <v>808</v>
      </c>
      <c r="E548" s="49">
        <f>data_566!H549</f>
        <v>1690355</v>
      </c>
      <c r="F548" s="49">
        <f>data_566!M549</f>
        <v>915639</v>
      </c>
      <c r="H548" s="38">
        <f t="shared" si="16"/>
        <v>2605994</v>
      </c>
      <c r="I548" s="38">
        <f>work!F576</f>
        <v>2605994</v>
      </c>
      <c r="J548" s="158" t="b">
        <f t="shared" si="17"/>
        <v>1</v>
      </c>
    </row>
    <row r="549" spans="1:10" ht="15">
      <c r="A549" s="51">
        <v>546</v>
      </c>
      <c r="B549" s="58" t="s">
        <v>803</v>
      </c>
      <c r="C549" s="58" t="s">
        <v>806</v>
      </c>
      <c r="D549" s="16" t="s">
        <v>811</v>
      </c>
      <c r="E549" s="49">
        <f>data_566!H550</f>
        <v>891668</v>
      </c>
      <c r="F549" s="49">
        <f>data_566!M550</f>
        <v>56905</v>
      </c>
      <c r="H549" s="38">
        <f t="shared" si="16"/>
        <v>948573</v>
      </c>
      <c r="I549" s="38">
        <f>work!F577</f>
        <v>948573</v>
      </c>
      <c r="J549" s="158" t="b">
        <f t="shared" si="17"/>
        <v>1</v>
      </c>
    </row>
    <row r="550" spans="1:10" ht="15">
      <c r="A550" s="51">
        <v>547</v>
      </c>
      <c r="B550" s="58" t="s">
        <v>804</v>
      </c>
      <c r="C550" s="58" t="s">
        <v>806</v>
      </c>
      <c r="D550" s="16" t="s">
        <v>814</v>
      </c>
      <c r="E550" s="49">
        <f>data_566!H551</f>
        <v>672824</v>
      </c>
      <c r="F550" s="49">
        <f>data_566!M551</f>
        <v>1184280</v>
      </c>
      <c r="H550" s="38">
        <f t="shared" si="16"/>
        <v>1857104</v>
      </c>
      <c r="I550" s="38">
        <f>work!F578</f>
        <v>1857104</v>
      </c>
      <c r="J550" s="158" t="b">
        <f t="shared" si="17"/>
        <v>1</v>
      </c>
    </row>
    <row r="551" spans="1:10" ht="15">
      <c r="A551" s="51">
        <v>548</v>
      </c>
      <c r="B551" s="58" t="s">
        <v>805</v>
      </c>
      <c r="C551" s="58" t="s">
        <v>806</v>
      </c>
      <c r="D551" s="16" t="s">
        <v>818</v>
      </c>
      <c r="E551" s="49">
        <f>data_566!H552</f>
        <v>3027475</v>
      </c>
      <c r="F551" s="49">
        <f>data_566!M552</f>
        <v>5335344</v>
      </c>
      <c r="H551" s="38">
        <f t="shared" si="16"/>
        <v>8362819</v>
      </c>
      <c r="I551" s="38">
        <f>work!F579</f>
        <v>8362819</v>
      </c>
      <c r="J551" s="158" t="b">
        <f t="shared" si="17"/>
        <v>1</v>
      </c>
    </row>
    <row r="552" spans="1:10" ht="15">
      <c r="A552" s="51">
        <v>549</v>
      </c>
      <c r="B552" s="58" t="s">
        <v>809</v>
      </c>
      <c r="C552" s="58" t="s">
        <v>806</v>
      </c>
      <c r="D552" s="16" t="s">
        <v>1552</v>
      </c>
      <c r="E552" s="49">
        <f>data_566!H553</f>
        <v>1839115</v>
      </c>
      <c r="F552" s="49">
        <f>data_566!M553</f>
        <v>1995457</v>
      </c>
      <c r="H552" s="38">
        <f t="shared" si="16"/>
        <v>3834572</v>
      </c>
      <c r="I552" s="38">
        <f>work!F580</f>
        <v>3834572</v>
      </c>
      <c r="J552" s="158" t="b">
        <f t="shared" si="17"/>
        <v>1</v>
      </c>
    </row>
    <row r="553" spans="1:10" ht="15">
      <c r="A553" s="51">
        <v>550</v>
      </c>
      <c r="B553" s="58" t="s">
        <v>812</v>
      </c>
      <c r="C553" s="58" t="s">
        <v>806</v>
      </c>
      <c r="D553" s="16" t="s">
        <v>823</v>
      </c>
      <c r="E553" s="49">
        <f>data_566!H554</f>
        <v>362696</v>
      </c>
      <c r="F553" s="49">
        <f>data_566!M554</f>
        <v>3209220</v>
      </c>
      <c r="H553" s="38">
        <f t="shared" si="16"/>
        <v>3571916</v>
      </c>
      <c r="I553" s="38">
        <f>work!F581</f>
        <v>3571916</v>
      </c>
      <c r="J553" s="158" t="b">
        <f t="shared" si="17"/>
        <v>1</v>
      </c>
    </row>
    <row r="554" spans="1:10" ht="15">
      <c r="A554" s="51">
        <v>551</v>
      </c>
      <c r="B554" s="58" t="s">
        <v>816</v>
      </c>
      <c r="C554" s="58" t="s">
        <v>806</v>
      </c>
      <c r="D554" s="16" t="s">
        <v>1447</v>
      </c>
      <c r="E554" s="49">
        <f>data_566!H555</f>
        <v>2207108</v>
      </c>
      <c r="F554" s="49">
        <f>data_566!M555</f>
        <v>5873204</v>
      </c>
      <c r="H554" s="38">
        <f t="shared" si="16"/>
        <v>8080312</v>
      </c>
      <c r="I554" s="38">
        <f>work!F582</f>
        <v>8080312</v>
      </c>
      <c r="J554" s="158" t="b">
        <f t="shared" si="17"/>
        <v>1</v>
      </c>
    </row>
    <row r="555" spans="1:10" ht="15">
      <c r="A555" s="51">
        <v>552</v>
      </c>
      <c r="B555" s="58" t="s">
        <v>819</v>
      </c>
      <c r="C555" s="58" t="s">
        <v>806</v>
      </c>
      <c r="D555" s="16" t="s">
        <v>828</v>
      </c>
      <c r="E555" s="49">
        <f>data_566!H556</f>
        <v>7529404</v>
      </c>
      <c r="F555" s="49">
        <f>data_566!M556</f>
        <v>4845344</v>
      </c>
      <c r="H555" s="38">
        <f t="shared" si="16"/>
        <v>12374748</v>
      </c>
      <c r="I555" s="38">
        <f>work!F583</f>
        <v>12374748</v>
      </c>
      <c r="J555" s="158" t="b">
        <f t="shared" si="17"/>
        <v>1</v>
      </c>
    </row>
    <row r="556" spans="1:10" ht="15">
      <c r="A556" s="51">
        <v>553</v>
      </c>
      <c r="B556" s="58" t="s">
        <v>821</v>
      </c>
      <c r="C556" s="58" t="s">
        <v>806</v>
      </c>
      <c r="D556" s="16" t="s">
        <v>831</v>
      </c>
      <c r="E556" s="49">
        <f>data_566!H557</f>
        <v>848053</v>
      </c>
      <c r="F556" s="49">
        <f>data_566!M557</f>
        <v>402025</v>
      </c>
      <c r="H556" s="38">
        <f t="shared" si="16"/>
        <v>1250078</v>
      </c>
      <c r="I556" s="38">
        <f>work!F584</f>
        <v>1250078</v>
      </c>
      <c r="J556" s="158" t="b">
        <f t="shared" si="17"/>
        <v>1</v>
      </c>
    </row>
    <row r="557" spans="1:10" ht="15">
      <c r="A557" s="51">
        <v>554</v>
      </c>
      <c r="B557" s="58" t="s">
        <v>824</v>
      </c>
      <c r="C557" s="58" t="s">
        <v>806</v>
      </c>
      <c r="D557" s="16" t="s">
        <v>834</v>
      </c>
      <c r="E557" s="49">
        <f>data_566!H558</f>
        <v>1106105</v>
      </c>
      <c r="F557" s="49">
        <f>data_566!M558</f>
        <v>990667</v>
      </c>
      <c r="H557" s="38">
        <f t="shared" si="16"/>
        <v>2096772</v>
      </c>
      <c r="I557" s="38">
        <f>work!F585</f>
        <v>2096772</v>
      </c>
      <c r="J557" s="158" t="b">
        <f t="shared" si="17"/>
        <v>1</v>
      </c>
    </row>
    <row r="558" spans="1:10" ht="15">
      <c r="A558" s="51">
        <v>555</v>
      </c>
      <c r="B558" s="58" t="s">
        <v>826</v>
      </c>
      <c r="C558" s="58" t="s">
        <v>806</v>
      </c>
      <c r="D558" s="16" t="s">
        <v>837</v>
      </c>
      <c r="E558" s="49">
        <f>data_566!H559</f>
        <v>1298922</v>
      </c>
      <c r="F558" s="49">
        <f>data_566!M559</f>
        <v>1199938</v>
      </c>
      <c r="H558" s="38">
        <f t="shared" si="16"/>
        <v>2498860</v>
      </c>
      <c r="I558" s="38">
        <f>work!F586</f>
        <v>2498860</v>
      </c>
      <c r="J558" s="158" t="b">
        <f t="shared" si="17"/>
        <v>1</v>
      </c>
    </row>
    <row r="559" spans="1:10" ht="15">
      <c r="A559" s="51">
        <v>556</v>
      </c>
      <c r="B559" s="58" t="s">
        <v>829</v>
      </c>
      <c r="C559" s="58" t="s">
        <v>806</v>
      </c>
      <c r="D559" s="16" t="s">
        <v>840</v>
      </c>
      <c r="E559" s="49">
        <f>data_566!H560</f>
        <v>2448333</v>
      </c>
      <c r="F559" s="49">
        <f>data_566!M560</f>
        <v>930912</v>
      </c>
      <c r="H559" s="38">
        <f t="shared" si="16"/>
        <v>3379245</v>
      </c>
      <c r="I559" s="38">
        <f>work!F587</f>
        <v>3379245</v>
      </c>
      <c r="J559" s="158" t="b">
        <f t="shared" si="17"/>
        <v>1</v>
      </c>
    </row>
    <row r="560" spans="1:10" ht="15">
      <c r="A560" s="51">
        <v>557</v>
      </c>
      <c r="B560" s="58" t="s">
        <v>832</v>
      </c>
      <c r="C560" s="58" t="s">
        <v>806</v>
      </c>
      <c r="D560" s="16" t="s">
        <v>843</v>
      </c>
      <c r="E560" s="49">
        <f>data_566!H561</f>
        <v>2216221</v>
      </c>
      <c r="F560" s="49">
        <f>data_566!M561</f>
        <v>759833</v>
      </c>
      <c r="H560" s="38">
        <f t="shared" si="16"/>
        <v>2976054</v>
      </c>
      <c r="I560" s="38">
        <f>work!F588</f>
        <v>2976054</v>
      </c>
      <c r="J560" s="158" t="b">
        <f t="shared" si="17"/>
        <v>1</v>
      </c>
    </row>
    <row r="561" spans="1:10" ht="15">
      <c r="A561" s="51">
        <v>558</v>
      </c>
      <c r="B561" s="58" t="s">
        <v>835</v>
      </c>
      <c r="C561" s="58" t="s">
        <v>806</v>
      </c>
      <c r="D561" s="16" t="s">
        <v>846</v>
      </c>
      <c r="E561" s="49">
        <f>data_566!H562</f>
        <v>758428</v>
      </c>
      <c r="F561" s="49">
        <f>data_566!M562</f>
        <v>291557</v>
      </c>
      <c r="H561" s="38">
        <f t="shared" si="16"/>
        <v>1049985</v>
      </c>
      <c r="I561" s="38">
        <f>work!F589</f>
        <v>1049985</v>
      </c>
      <c r="J561" s="158" t="b">
        <f t="shared" si="17"/>
        <v>1</v>
      </c>
    </row>
    <row r="562" spans="1:10" ht="15">
      <c r="A562" s="51">
        <v>559</v>
      </c>
      <c r="B562" s="58" t="s">
        <v>838</v>
      </c>
      <c r="C562" s="58" t="s">
        <v>806</v>
      </c>
      <c r="D562" s="16" t="s">
        <v>849</v>
      </c>
      <c r="E562" s="49">
        <f>data_566!H563</f>
        <v>4287112</v>
      </c>
      <c r="F562" s="49">
        <f>data_566!M563</f>
        <v>4607099</v>
      </c>
      <c r="H562" s="38">
        <f t="shared" si="16"/>
        <v>8894211</v>
      </c>
      <c r="I562" s="38">
        <f>work!F590</f>
        <v>8894211</v>
      </c>
      <c r="J562" s="158" t="b">
        <f t="shared" si="17"/>
        <v>1</v>
      </c>
    </row>
    <row r="563" spans="1:10" ht="15">
      <c r="A563" s="51">
        <v>560</v>
      </c>
      <c r="B563" s="58" t="s">
        <v>841</v>
      </c>
      <c r="C563" s="58" t="s">
        <v>806</v>
      </c>
      <c r="D563" s="16" t="s">
        <v>1202</v>
      </c>
      <c r="E563" s="49">
        <f>data_566!H564</f>
        <v>7494840</v>
      </c>
      <c r="F563" s="49">
        <f>data_566!M564</f>
        <v>936229</v>
      </c>
      <c r="H563" s="38">
        <f t="shared" si="16"/>
        <v>8431069</v>
      </c>
      <c r="I563" s="38">
        <f>work!F591</f>
        <v>8431069</v>
      </c>
      <c r="J563" s="158" t="b">
        <f t="shared" si="17"/>
        <v>1</v>
      </c>
    </row>
    <row r="564" spans="1:10" ht="15">
      <c r="A564" s="51">
        <v>561</v>
      </c>
      <c r="B564" s="58" t="s">
        <v>844</v>
      </c>
      <c r="C564" s="58" t="s">
        <v>806</v>
      </c>
      <c r="D564" s="16" t="s">
        <v>854</v>
      </c>
      <c r="E564" s="49">
        <f>data_566!H565</f>
        <v>446956</v>
      </c>
      <c r="F564" s="49">
        <f>data_566!M565</f>
        <v>885995</v>
      </c>
      <c r="H564" s="38">
        <f t="shared" si="16"/>
        <v>1332951</v>
      </c>
      <c r="I564" s="38">
        <f>work!F592</f>
        <v>1332951</v>
      </c>
      <c r="J564" s="158" t="b">
        <f t="shared" si="17"/>
        <v>1</v>
      </c>
    </row>
    <row r="565" spans="1:10" ht="15">
      <c r="A565" s="51">
        <v>562</v>
      </c>
      <c r="B565" s="59" t="s">
        <v>1724</v>
      </c>
      <c r="C565" s="58" t="s">
        <v>806</v>
      </c>
      <c r="D565" s="16" t="s">
        <v>732</v>
      </c>
      <c r="E565" s="49">
        <f>data_566!H566</f>
        <v>0</v>
      </c>
      <c r="F565" s="49">
        <f>data_566!M566</f>
        <v>0</v>
      </c>
      <c r="H565" s="38">
        <f t="shared" si="16"/>
        <v>0</v>
      </c>
      <c r="I565" s="38">
        <v>0</v>
      </c>
      <c r="J565" s="158" t="b">
        <f t="shared" si="17"/>
        <v>1</v>
      </c>
    </row>
    <row r="566" spans="1:10" ht="15">
      <c r="A566" s="51">
        <v>563</v>
      </c>
      <c r="B566" s="58" t="s">
        <v>847</v>
      </c>
      <c r="C566" s="58" t="s">
        <v>806</v>
      </c>
      <c r="D566" s="16" t="s">
        <v>857</v>
      </c>
      <c r="E566" s="49">
        <f>data_566!H567</f>
        <v>4007078</v>
      </c>
      <c r="F566" s="49">
        <f>data_566!M567</f>
        <v>61512593</v>
      </c>
      <c r="H566" s="38">
        <f t="shared" si="16"/>
        <v>65519671</v>
      </c>
      <c r="I566" s="38">
        <f>work!F594</f>
        <v>65519671</v>
      </c>
      <c r="J566" s="158" t="b">
        <f t="shared" si="17"/>
        <v>1</v>
      </c>
    </row>
    <row r="567" spans="1:10" ht="15">
      <c r="A567" s="51">
        <v>564</v>
      </c>
      <c r="B567" s="58" t="s">
        <v>850</v>
      </c>
      <c r="C567" s="58" t="s">
        <v>806</v>
      </c>
      <c r="D567" s="16" t="s">
        <v>860</v>
      </c>
      <c r="E567" s="49">
        <f>data_566!H568</f>
        <v>1498933</v>
      </c>
      <c r="F567" s="49">
        <f>data_566!M568</f>
        <v>696515</v>
      </c>
      <c r="H567" s="38">
        <f t="shared" si="16"/>
        <v>2195448</v>
      </c>
      <c r="I567" s="38">
        <f>work!F595</f>
        <v>2195448</v>
      </c>
      <c r="J567" s="158" t="b">
        <f t="shared" si="17"/>
        <v>1</v>
      </c>
    </row>
    <row r="568" spans="1:10" ht="15">
      <c r="A568" s="51">
        <v>565</v>
      </c>
      <c r="B568" s="58" t="s">
        <v>852</v>
      </c>
      <c r="C568" s="58" t="s">
        <v>806</v>
      </c>
      <c r="D568" s="16" t="s">
        <v>863</v>
      </c>
      <c r="E568" s="49">
        <f>data_566!H569</f>
        <v>0</v>
      </c>
      <c r="F568" s="49">
        <f>data_566!M569</f>
        <v>275401</v>
      </c>
      <c r="H568" s="38">
        <f t="shared" si="16"/>
        <v>275401</v>
      </c>
      <c r="I568" s="38">
        <f>work!F596</f>
        <v>275401</v>
      </c>
      <c r="J568" s="158" t="b">
        <f t="shared" si="17"/>
        <v>1</v>
      </c>
    </row>
    <row r="569" spans="1:10" ht="15">
      <c r="A569" s="51">
        <v>566</v>
      </c>
      <c r="B569" s="58" t="s">
        <v>855</v>
      </c>
      <c r="C569" s="58" t="s">
        <v>806</v>
      </c>
      <c r="D569" s="16" t="s">
        <v>1135</v>
      </c>
      <c r="E569" s="49">
        <f>data_566!H570</f>
        <v>15671832</v>
      </c>
      <c r="F569" s="49">
        <f>data_566!M570</f>
        <v>10495849</v>
      </c>
      <c r="H569" s="38">
        <f t="shared" si="16"/>
        <v>26167681</v>
      </c>
      <c r="I569" s="38">
        <f>work!F597</f>
        <v>26167681</v>
      </c>
      <c r="J569" s="158" t="b">
        <f t="shared" si="17"/>
        <v>1</v>
      </c>
    </row>
    <row r="570" spans="1:10" ht="15">
      <c r="A570" s="51">
        <v>567</v>
      </c>
      <c r="B570" s="58" t="s">
        <v>858</v>
      </c>
      <c r="C570" s="58" t="s">
        <v>806</v>
      </c>
      <c r="D570" s="16" t="s">
        <v>866</v>
      </c>
      <c r="E570" s="49">
        <f>data_566!H571</f>
        <v>2282089</v>
      </c>
      <c r="F570" s="49">
        <f>data_566!M571</f>
        <v>718692</v>
      </c>
      <c r="H570" s="38">
        <f t="shared" si="16"/>
        <v>3000781</v>
      </c>
      <c r="I570" s="38">
        <f>work!F598</f>
        <v>3000781</v>
      </c>
      <c r="J570" s="158" t="b">
        <f t="shared" si="17"/>
        <v>1</v>
      </c>
    </row>
    <row r="571" spans="1:10" ht="15">
      <c r="A571" s="51">
        <v>568</v>
      </c>
      <c r="B571" s="26" t="s">
        <v>861</v>
      </c>
      <c r="C571" s="23"/>
      <c r="D571" s="53" t="s">
        <v>731</v>
      </c>
      <c r="E571" s="49">
        <f>data_566!H572</f>
        <v>0</v>
      </c>
      <c r="F571" s="49">
        <f>data_566!M572</f>
        <v>332000</v>
      </c>
      <c r="H571" s="38">
        <f t="shared" si="16"/>
        <v>332000</v>
      </c>
      <c r="I571" s="38">
        <f>work!F599</f>
        <v>332000</v>
      </c>
      <c r="J571" s="158" t="b">
        <f t="shared" si="17"/>
        <v>1</v>
      </c>
    </row>
    <row r="572" spans="5:6" ht="15">
      <c r="E572" s="49"/>
      <c r="F572" s="49"/>
    </row>
    <row r="574" ht="15">
      <c r="E574" s="4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9"/>
  <sheetViews>
    <sheetView zoomScalePageLayoutView="0" workbookViewId="0" topLeftCell="A1">
      <selection activeCell="A1" sqref="A1:I599"/>
    </sheetView>
  </sheetViews>
  <sheetFormatPr defaultColWidth="8.88671875" defaultRowHeight="15"/>
  <cols>
    <col min="2" max="2" width="23.88671875" style="0" customWidth="1"/>
    <col min="3" max="3" width="15.99609375" style="0" customWidth="1"/>
    <col min="4" max="4" width="17.6640625" style="0" customWidth="1"/>
    <col min="5" max="5" width="15.5546875" style="0" customWidth="1"/>
    <col min="6" max="6" width="13.77734375" style="0" customWidth="1"/>
    <col min="7" max="7" width="14.3359375" style="0" customWidth="1"/>
    <col min="8" max="8" width="3.3359375" style="0" customWidth="1"/>
  </cols>
  <sheetData>
    <row r="1" ht="15.75">
      <c r="A1" s="6" t="str">
        <f>work!A1</f>
        <v>Estimated cost of construction authorized by building permits, 2021</v>
      </c>
    </row>
    <row r="2" ht="15">
      <c r="A2" s="158" t="str">
        <f>work!A2</f>
        <v>Source:  New Jersey Department of Community Affairs, 08/08/2022</v>
      </c>
    </row>
    <row r="4" spans="3:8" ht="15">
      <c r="C4" s="189"/>
      <c r="D4" s="50" t="str">
        <f>work!G4</f>
        <v>Residential</v>
      </c>
      <c r="E4" s="50" t="str">
        <f>work!H4</f>
        <v>Residential</v>
      </c>
      <c r="F4" s="50" t="str">
        <f>work!I4</f>
        <v>Nonresidential</v>
      </c>
      <c r="G4" s="50" t="str">
        <f>work!J4</f>
        <v>Nonresidential</v>
      </c>
      <c r="H4" s="1"/>
    </row>
    <row r="5" spans="3:8" ht="15">
      <c r="C5" s="189"/>
      <c r="D5" s="50" t="str">
        <f>work!G5</f>
        <v>new</v>
      </c>
      <c r="E5" s="50" t="str">
        <f>work!H5</f>
        <v>additions</v>
      </c>
      <c r="F5" s="50" t="str">
        <f>work!I5</f>
        <v>new</v>
      </c>
      <c r="G5" s="50" t="str">
        <f>work!J5</f>
        <v>additions</v>
      </c>
      <c r="H5" s="1"/>
    </row>
    <row r="6" spans="1:9" ht="15.75" thickBot="1">
      <c r="A6" s="10" t="str">
        <f>work!D6</f>
        <v>county</v>
      </c>
      <c r="B6" s="10" t="str">
        <f>work!E6</f>
        <v>municipality</v>
      </c>
      <c r="C6" s="36" t="str">
        <f>work!F6</f>
        <v>Total</v>
      </c>
      <c r="D6" s="36" t="str">
        <f>work!G6</f>
        <v>construction</v>
      </c>
      <c r="E6" s="36" t="str">
        <f>work!H6</f>
        <v>&amp; alterations</v>
      </c>
      <c r="F6" s="36" t="str">
        <f>work!I6</f>
        <v>construction</v>
      </c>
      <c r="G6" s="36" t="str">
        <f>work!J6</f>
        <v>&amp; alterations</v>
      </c>
      <c r="H6" s="25"/>
      <c r="I6" s="170" t="str">
        <f>work!L6</f>
        <v>rank</v>
      </c>
    </row>
    <row r="7" spans="1:9" ht="16.5" thickBot="1" thickTop="1">
      <c r="A7" s="38" t="str">
        <f>work!D7</f>
        <v>Atlantic</v>
      </c>
      <c r="C7" s="190">
        <f>work!F7</f>
        <v>525568316</v>
      </c>
      <c r="D7" s="190">
        <f>work!G7</f>
        <v>181636669</v>
      </c>
      <c r="E7" s="190">
        <f>work!H7</f>
        <v>129923592</v>
      </c>
      <c r="F7" s="190">
        <f>work!I7</f>
        <v>79283412</v>
      </c>
      <c r="G7" s="190">
        <f>work!J7</f>
        <v>134724643</v>
      </c>
      <c r="I7" s="196">
        <f>work!L7</f>
        <v>14</v>
      </c>
    </row>
    <row r="8" spans="1:9" ht="16.5" thickBot="1" thickTop="1">
      <c r="A8" s="38" t="str">
        <f>work!D8</f>
        <v>Bergen</v>
      </c>
      <c r="C8" s="38">
        <f>work!F8</f>
        <v>1724602112</v>
      </c>
      <c r="D8" s="38">
        <f>work!G8</f>
        <v>541321228</v>
      </c>
      <c r="E8" s="38">
        <f>work!H8</f>
        <v>549762621</v>
      </c>
      <c r="F8" s="38">
        <f>work!I8</f>
        <v>180306108</v>
      </c>
      <c r="G8" s="38">
        <f>work!J8</f>
        <v>453212155</v>
      </c>
      <c r="I8" s="197">
        <f>work!L8</f>
        <v>1</v>
      </c>
    </row>
    <row r="9" spans="1:9" ht="16.5" thickBot="1" thickTop="1">
      <c r="A9" s="38" t="str">
        <f>work!D9</f>
        <v>Burlington</v>
      </c>
      <c r="C9" s="38">
        <f>work!F9</f>
        <v>905187346</v>
      </c>
      <c r="D9" s="38">
        <f>work!G9</f>
        <v>241144729</v>
      </c>
      <c r="E9" s="38">
        <f>work!H9</f>
        <v>205020447</v>
      </c>
      <c r="F9" s="38">
        <f>work!I9</f>
        <v>219369615</v>
      </c>
      <c r="G9" s="38">
        <f>work!J9</f>
        <v>239652555</v>
      </c>
      <c r="I9" s="197">
        <f>work!L9</f>
        <v>9</v>
      </c>
    </row>
    <row r="10" spans="1:9" ht="16.5" thickBot="1" thickTop="1">
      <c r="A10" s="38" t="str">
        <f>work!D10</f>
        <v>Camden</v>
      </c>
      <c r="C10" s="38">
        <f>work!F10</f>
        <v>523583595</v>
      </c>
      <c r="D10" s="38">
        <f>work!G10</f>
        <v>94561458</v>
      </c>
      <c r="E10" s="38">
        <f>work!H10</f>
        <v>190138967</v>
      </c>
      <c r="F10" s="38">
        <f>work!I10</f>
        <v>59262213</v>
      </c>
      <c r="G10" s="38">
        <f>work!J10</f>
        <v>179620957</v>
      </c>
      <c r="I10" s="197">
        <f>work!L10</f>
        <v>15</v>
      </c>
    </row>
    <row r="11" spans="1:9" ht="16.5" thickBot="1" thickTop="1">
      <c r="A11" s="38" t="str">
        <f>work!D11</f>
        <v>Cape May</v>
      </c>
      <c r="C11" s="38">
        <f>work!F11</f>
        <v>513750573</v>
      </c>
      <c r="D11" s="38">
        <f>work!G11</f>
        <v>326935634</v>
      </c>
      <c r="E11" s="38">
        <f>work!H11</f>
        <v>107848445</v>
      </c>
      <c r="F11" s="38">
        <f>work!I11</f>
        <v>21539905</v>
      </c>
      <c r="G11" s="38">
        <f>work!J11</f>
        <v>57426589</v>
      </c>
      <c r="I11" s="197">
        <f>work!L11</f>
        <v>16</v>
      </c>
    </row>
    <row r="12" spans="1:9" ht="16.5" thickBot="1" thickTop="1">
      <c r="A12" s="38" t="str">
        <f>work!D12</f>
        <v>Cumberland</v>
      </c>
      <c r="C12" s="38">
        <f>work!F12</f>
        <v>174262439</v>
      </c>
      <c r="D12" s="38">
        <f>work!G12</f>
        <v>20797064</v>
      </c>
      <c r="E12" s="38">
        <f>work!H12</f>
        <v>31020938</v>
      </c>
      <c r="F12" s="38">
        <f>work!I12</f>
        <v>35269990</v>
      </c>
      <c r="G12" s="38">
        <f>work!J12</f>
        <v>87174447</v>
      </c>
      <c r="I12" s="197">
        <f>work!L12</f>
        <v>18</v>
      </c>
    </row>
    <row r="13" spans="1:9" ht="16.5" thickBot="1" thickTop="1">
      <c r="A13" s="38" t="str">
        <f>work!D13</f>
        <v>Essex</v>
      </c>
      <c r="C13" s="38">
        <f>work!F13</f>
        <v>1662451380</v>
      </c>
      <c r="D13" s="38">
        <f>work!G13</f>
        <v>536255939</v>
      </c>
      <c r="E13" s="38">
        <f>work!H13</f>
        <v>435477646</v>
      </c>
      <c r="F13" s="38">
        <f>work!I13</f>
        <v>183890963</v>
      </c>
      <c r="G13" s="38">
        <f>work!J13</f>
        <v>506826832</v>
      </c>
      <c r="I13" s="197">
        <f>work!L13</f>
        <v>2</v>
      </c>
    </row>
    <row r="14" spans="1:9" ht="16.5" thickBot="1" thickTop="1">
      <c r="A14" s="38" t="str">
        <f>work!D14</f>
        <v>Gloucester</v>
      </c>
      <c r="C14" s="38">
        <f>work!F14</f>
        <v>546321801</v>
      </c>
      <c r="D14" s="38">
        <f>work!G14</f>
        <v>77950019</v>
      </c>
      <c r="E14" s="38">
        <f>work!H14</f>
        <v>120263817</v>
      </c>
      <c r="F14" s="38">
        <f>work!I14</f>
        <v>110798053</v>
      </c>
      <c r="G14" s="38">
        <f>work!J14</f>
        <v>237309912</v>
      </c>
      <c r="I14" s="197">
        <f>work!L14</f>
        <v>13</v>
      </c>
    </row>
    <row r="15" spans="1:9" ht="16.5" thickBot="1" thickTop="1">
      <c r="A15" s="38" t="str">
        <f>work!D15</f>
        <v>Hudson</v>
      </c>
      <c r="C15" s="38">
        <f>work!F15</f>
        <v>1486388669</v>
      </c>
      <c r="D15" s="38">
        <f>work!G15</f>
        <v>686049059</v>
      </c>
      <c r="E15" s="38">
        <f>work!H15</f>
        <v>288427543</v>
      </c>
      <c r="F15" s="38">
        <f>work!I15</f>
        <v>222313810</v>
      </c>
      <c r="G15" s="38">
        <f>work!J15</f>
        <v>289598257</v>
      </c>
      <c r="I15" s="197">
        <f>work!L15</f>
        <v>4</v>
      </c>
    </row>
    <row r="16" spans="1:9" ht="16.5" thickBot="1" thickTop="1">
      <c r="A16" s="38" t="str">
        <f>work!D16</f>
        <v>Hunterdon</v>
      </c>
      <c r="C16" s="38">
        <f>work!F16</f>
        <v>246891733</v>
      </c>
      <c r="D16" s="38">
        <f>work!G16</f>
        <v>79394310</v>
      </c>
      <c r="E16" s="38">
        <f>work!H16</f>
        <v>86921139</v>
      </c>
      <c r="F16" s="38">
        <f>work!I16</f>
        <v>19824791</v>
      </c>
      <c r="G16" s="38">
        <f>work!J16</f>
        <v>60751493</v>
      </c>
      <c r="I16" s="197">
        <f>work!L16</f>
        <v>17</v>
      </c>
    </row>
    <row r="17" spans="1:9" ht="16.5" thickBot="1" thickTop="1">
      <c r="A17" s="38" t="str">
        <f>work!D17</f>
        <v>Mercer</v>
      </c>
      <c r="C17" s="38">
        <f>work!F17</f>
        <v>821157421</v>
      </c>
      <c r="D17" s="38">
        <f>work!G17</f>
        <v>85119735</v>
      </c>
      <c r="E17" s="38">
        <f>work!H17</f>
        <v>186127054</v>
      </c>
      <c r="F17" s="38">
        <f>work!I17</f>
        <v>215372039</v>
      </c>
      <c r="G17" s="38">
        <f>work!J17</f>
        <v>334538593</v>
      </c>
      <c r="I17" s="197">
        <f>work!L17</f>
        <v>10</v>
      </c>
    </row>
    <row r="18" spans="1:9" ht="16.5" thickBot="1" thickTop="1">
      <c r="A18" s="38" t="str">
        <f>work!D18</f>
        <v>Middlesex</v>
      </c>
      <c r="C18" s="38">
        <f>work!F18</f>
        <v>1617405396</v>
      </c>
      <c r="D18" s="38">
        <f>work!G18</f>
        <v>246509710</v>
      </c>
      <c r="E18" s="38">
        <f>work!H18</f>
        <v>318674401</v>
      </c>
      <c r="F18" s="38">
        <f>work!I18</f>
        <v>475835123</v>
      </c>
      <c r="G18" s="38">
        <f>work!J18</f>
        <v>576386162</v>
      </c>
      <c r="I18" s="197">
        <f>work!L18</f>
        <v>3</v>
      </c>
    </row>
    <row r="19" spans="1:9" ht="16.5" thickBot="1" thickTop="1">
      <c r="A19" s="38" t="str">
        <f>work!D19</f>
        <v>Monmouth</v>
      </c>
      <c r="C19" s="38">
        <f>work!F19</f>
        <v>1401809815</v>
      </c>
      <c r="D19" s="38">
        <f>work!G19</f>
        <v>387441638</v>
      </c>
      <c r="E19" s="38">
        <f>work!H19</f>
        <v>485890198</v>
      </c>
      <c r="F19" s="38">
        <f>work!I19</f>
        <v>208287864</v>
      </c>
      <c r="G19" s="38">
        <f>work!J19</f>
        <v>320190115</v>
      </c>
      <c r="I19" s="197">
        <f>work!L19</f>
        <v>5</v>
      </c>
    </row>
    <row r="20" spans="1:9" ht="16.5" thickBot="1" thickTop="1">
      <c r="A20" s="38" t="str">
        <f>work!D20</f>
        <v>Morris</v>
      </c>
      <c r="C20" s="38">
        <f>work!F20</f>
        <v>1084627114</v>
      </c>
      <c r="D20" s="38">
        <f>work!G20</f>
        <v>358210430</v>
      </c>
      <c r="E20" s="38">
        <f>work!H20</f>
        <v>348461048</v>
      </c>
      <c r="F20" s="38">
        <f>work!I20</f>
        <v>87212203</v>
      </c>
      <c r="G20" s="38">
        <f>work!J20</f>
        <v>290743433</v>
      </c>
      <c r="I20" s="197">
        <f>work!L20</f>
        <v>8</v>
      </c>
    </row>
    <row r="21" spans="1:9" ht="16.5" thickBot="1" thickTop="1">
      <c r="A21" s="38" t="str">
        <f>work!D21</f>
        <v>Ocean</v>
      </c>
      <c r="C21" s="38">
        <f>work!F21</f>
        <v>1322625787</v>
      </c>
      <c r="D21" s="38">
        <f>work!G21</f>
        <v>656806982</v>
      </c>
      <c r="E21" s="38">
        <f>work!H21</f>
        <v>335420597</v>
      </c>
      <c r="F21" s="38">
        <f>work!I21</f>
        <v>135445787</v>
      </c>
      <c r="G21" s="38">
        <f>work!J21</f>
        <v>194952421</v>
      </c>
      <c r="I21" s="197">
        <f>work!L21</f>
        <v>6</v>
      </c>
    </row>
    <row r="22" spans="1:9" ht="16.5" thickBot="1" thickTop="1">
      <c r="A22" s="38" t="str">
        <f>work!D22</f>
        <v>Passaic</v>
      </c>
      <c r="C22" s="38">
        <f>work!F22</f>
        <v>570361982</v>
      </c>
      <c r="D22" s="38">
        <f>work!G22</f>
        <v>102645599</v>
      </c>
      <c r="E22" s="38">
        <f>work!H22</f>
        <v>158443618</v>
      </c>
      <c r="F22" s="38">
        <f>work!I22</f>
        <v>97664145</v>
      </c>
      <c r="G22" s="38">
        <f>work!J22</f>
        <v>211608620</v>
      </c>
      <c r="I22" s="197">
        <f>work!L22</f>
        <v>12</v>
      </c>
    </row>
    <row r="23" spans="1:9" ht="16.5" thickBot="1" thickTop="1">
      <c r="A23" s="38" t="str">
        <f>work!D23</f>
        <v>Salem</v>
      </c>
      <c r="C23" s="38">
        <f>work!F23</f>
        <v>127056389</v>
      </c>
      <c r="D23" s="38">
        <f>work!G23</f>
        <v>13721908</v>
      </c>
      <c r="E23" s="38">
        <f>work!H23</f>
        <v>15780301</v>
      </c>
      <c r="F23" s="38">
        <f>work!I23</f>
        <v>56947340</v>
      </c>
      <c r="G23" s="38">
        <f>work!J23</f>
        <v>40606840</v>
      </c>
      <c r="I23" s="197">
        <f>work!L23</f>
        <v>21</v>
      </c>
    </row>
    <row r="24" spans="1:9" ht="16.5" thickBot="1" thickTop="1">
      <c r="A24" s="38" t="str">
        <f>work!D24</f>
        <v>Somerset</v>
      </c>
      <c r="C24" s="38">
        <f>work!F24</f>
        <v>767608644</v>
      </c>
      <c r="D24" s="38">
        <f>work!G24</f>
        <v>178282596</v>
      </c>
      <c r="E24" s="38">
        <f>work!H24</f>
        <v>209349721</v>
      </c>
      <c r="F24" s="38">
        <f>work!I24</f>
        <v>110002947</v>
      </c>
      <c r="G24" s="38">
        <f>work!J24</f>
        <v>269973380</v>
      </c>
      <c r="I24" s="197">
        <f>work!L24</f>
        <v>11</v>
      </c>
    </row>
    <row r="25" spans="1:9" ht="16.5" thickBot="1" thickTop="1">
      <c r="A25" s="38" t="str">
        <f>work!D25</f>
        <v>Sussex</v>
      </c>
      <c r="C25" s="38">
        <f>work!F25</f>
        <v>161526843</v>
      </c>
      <c r="D25" s="38">
        <f>work!G25</f>
        <v>32697108</v>
      </c>
      <c r="E25" s="38">
        <f>work!H25</f>
        <v>77392899</v>
      </c>
      <c r="F25" s="38">
        <f>work!I25</f>
        <v>20199362</v>
      </c>
      <c r="G25" s="38">
        <f>work!J25</f>
        <v>31237474</v>
      </c>
      <c r="I25" s="197">
        <f>work!L25</f>
        <v>20</v>
      </c>
    </row>
    <row r="26" spans="1:9" ht="16.5" thickBot="1" thickTop="1">
      <c r="A26" s="38" t="str">
        <f>work!D26</f>
        <v>Union</v>
      </c>
      <c r="C26" s="38">
        <f>work!F26</f>
        <v>1306822072</v>
      </c>
      <c r="D26" s="38">
        <f>work!G26</f>
        <v>403705616</v>
      </c>
      <c r="E26" s="38">
        <f>work!H26</f>
        <v>303335393</v>
      </c>
      <c r="F26" s="38">
        <f>work!I26</f>
        <v>236107774</v>
      </c>
      <c r="G26" s="38">
        <f>work!J26</f>
        <v>363673289</v>
      </c>
      <c r="I26" s="197">
        <f>work!L26</f>
        <v>7</v>
      </c>
    </row>
    <row r="27" spans="1:9" ht="16.5" thickBot="1" thickTop="1">
      <c r="A27" s="38" t="str">
        <f>work!D27</f>
        <v>Warren</v>
      </c>
      <c r="C27" s="38">
        <f>work!F27</f>
        <v>170704245</v>
      </c>
      <c r="D27" s="38">
        <f>work!G27</f>
        <v>25049714</v>
      </c>
      <c r="E27" s="38">
        <f>work!H27</f>
        <v>37535833</v>
      </c>
      <c r="F27" s="38">
        <f>work!I27</f>
        <v>63951653</v>
      </c>
      <c r="G27" s="38">
        <f>work!J27</f>
        <v>44167045</v>
      </c>
      <c r="I27" s="197">
        <f>work!L27</f>
        <v>19</v>
      </c>
    </row>
    <row r="28" spans="1:9" ht="15.75" thickTop="1">
      <c r="A28" s="38" t="str">
        <f>work!D28</f>
        <v>State buildings</v>
      </c>
      <c r="C28" s="38">
        <f>work!F28</f>
        <v>332000</v>
      </c>
      <c r="D28" s="38">
        <f>work!G28</f>
        <v>0</v>
      </c>
      <c r="E28" s="38">
        <f>work!H28</f>
        <v>0</v>
      </c>
      <c r="F28" s="38">
        <f>work!I28</f>
        <v>5000</v>
      </c>
      <c r="G28" s="38">
        <f>work!J28</f>
        <v>327000</v>
      </c>
      <c r="I28" s="198"/>
    </row>
    <row r="29" spans="1:7" ht="15">
      <c r="A29" s="38"/>
      <c r="C29" s="158"/>
      <c r="D29" s="158"/>
      <c r="E29" s="158"/>
      <c r="F29" s="158"/>
      <c r="G29" s="158"/>
    </row>
    <row r="30" spans="1:7" ht="15.75">
      <c r="A30" s="183" t="str">
        <f>work!D30</f>
        <v>New Jersey</v>
      </c>
      <c r="B30" s="6"/>
      <c r="C30" s="183">
        <f>work!F30</f>
        <v>17661045672</v>
      </c>
      <c r="D30" s="183">
        <f>work!G30</f>
        <v>5276237145</v>
      </c>
      <c r="E30" s="183">
        <f>work!H30</f>
        <v>4621216218</v>
      </c>
      <c r="F30" s="183">
        <f>work!I30</f>
        <v>2838890097</v>
      </c>
      <c r="G30" s="183">
        <f>work!J30</f>
        <v>4924702212</v>
      </c>
    </row>
    <row r="31" ht="15">
      <c r="A31" s="38"/>
    </row>
    <row r="32" spans="1:7" ht="15">
      <c r="A32" s="38" t="str">
        <f>work!D32</f>
        <v>Atlantic</v>
      </c>
      <c r="B32" s="38" t="str">
        <f>work!E32</f>
        <v>Absecon City</v>
      </c>
      <c r="C32" s="38">
        <f>work!F32</f>
        <v>6154122</v>
      </c>
      <c r="D32" s="38">
        <f>work!G32</f>
        <v>1600400</v>
      </c>
      <c r="E32" s="38">
        <f>work!H32</f>
        <v>2088895</v>
      </c>
      <c r="F32" s="38">
        <f>work!I32</f>
        <v>1551722</v>
      </c>
      <c r="G32" s="38">
        <f>work!J32</f>
        <v>913105</v>
      </c>
    </row>
    <row r="33" spans="1:7" ht="15">
      <c r="A33" s="38" t="str">
        <f>work!D33</f>
        <v>Atlantic</v>
      </c>
      <c r="B33" s="38" t="str">
        <f>work!E33</f>
        <v>Atlantic City</v>
      </c>
      <c r="C33" s="38">
        <f>work!F33</f>
        <v>140403855</v>
      </c>
      <c r="D33" s="38">
        <f>work!G33</f>
        <v>4881301</v>
      </c>
      <c r="E33" s="38">
        <f>work!H33</f>
        <v>32643290</v>
      </c>
      <c r="F33" s="38">
        <f>work!I33</f>
        <v>48430265</v>
      </c>
      <c r="G33" s="38">
        <f>work!J33</f>
        <v>54448999</v>
      </c>
    </row>
    <row r="34" spans="1:7" ht="15">
      <c r="A34" s="38" t="str">
        <f>work!D34</f>
        <v>Atlantic</v>
      </c>
      <c r="B34" s="38" t="str">
        <f>work!E34</f>
        <v>Brigantine City</v>
      </c>
      <c r="C34" s="38">
        <f>work!F34</f>
        <v>66973649</v>
      </c>
      <c r="D34" s="38">
        <f>work!G34</f>
        <v>45489921</v>
      </c>
      <c r="E34" s="38">
        <f>work!H34</f>
        <v>11479941</v>
      </c>
      <c r="F34" s="38">
        <f>work!I34</f>
        <v>6075000</v>
      </c>
      <c r="G34" s="38">
        <f>work!J34</f>
        <v>3928787</v>
      </c>
    </row>
    <row r="35" spans="1:7" ht="15">
      <c r="A35" s="38" t="str">
        <f>work!D35</f>
        <v>Atlantic</v>
      </c>
      <c r="B35" s="38" t="str">
        <f>work!E35</f>
        <v>Buena Borough</v>
      </c>
      <c r="C35" s="38">
        <f>work!F35</f>
        <v>1738165</v>
      </c>
      <c r="D35" s="38">
        <f>work!G35</f>
        <v>343700</v>
      </c>
      <c r="E35" s="38">
        <f>work!H35</f>
        <v>715267</v>
      </c>
      <c r="F35" s="38">
        <f>work!I35</f>
        <v>67900</v>
      </c>
      <c r="G35" s="38">
        <f>work!J35</f>
        <v>611298</v>
      </c>
    </row>
    <row r="36" spans="1:7" ht="15">
      <c r="A36" s="38" t="str">
        <f>work!D36</f>
        <v>Atlantic</v>
      </c>
      <c r="B36" s="38" t="str">
        <f>work!E36</f>
        <v>Buena Vista Township</v>
      </c>
      <c r="C36" s="38">
        <f>work!F36</f>
        <v>4560873</v>
      </c>
      <c r="D36" s="38">
        <f>work!G36</f>
        <v>675881</v>
      </c>
      <c r="E36" s="38">
        <f>work!H36</f>
        <v>1737337</v>
      </c>
      <c r="F36" s="38">
        <f>work!I36</f>
        <v>1140772</v>
      </c>
      <c r="G36" s="38">
        <f>work!J36</f>
        <v>1006883</v>
      </c>
    </row>
    <row r="37" spans="1:7" ht="15">
      <c r="A37" s="38" t="str">
        <f>work!D37</f>
        <v>Atlantic</v>
      </c>
      <c r="B37" s="38" t="str">
        <f>work!E37</f>
        <v>Corbin City</v>
      </c>
      <c r="C37" s="38">
        <f>work!F37</f>
        <v>269905</v>
      </c>
      <c r="D37" s="38">
        <f>work!G37</f>
        <v>96450</v>
      </c>
      <c r="E37" s="38">
        <f>work!H37</f>
        <v>121455</v>
      </c>
      <c r="F37" s="38">
        <f>work!I37</f>
        <v>2500</v>
      </c>
      <c r="G37" s="38">
        <f>work!J37</f>
        <v>49500</v>
      </c>
    </row>
    <row r="38" spans="1:7" ht="15">
      <c r="A38" s="38" t="str">
        <f>work!D38</f>
        <v>Atlantic</v>
      </c>
      <c r="B38" s="38" t="str">
        <f>work!E38</f>
        <v>Egg Harbor City</v>
      </c>
      <c r="C38" s="38">
        <f>work!F38</f>
        <v>3813584</v>
      </c>
      <c r="D38" s="38">
        <f>work!G38</f>
        <v>268300</v>
      </c>
      <c r="E38" s="38">
        <f>work!H38</f>
        <v>1102531</v>
      </c>
      <c r="F38" s="38">
        <f>work!I38</f>
        <v>1376740</v>
      </c>
      <c r="G38" s="38">
        <f>work!J38</f>
        <v>1066013</v>
      </c>
    </row>
    <row r="39" spans="1:7" ht="15">
      <c r="A39" s="38" t="str">
        <f>work!D39</f>
        <v>Atlantic</v>
      </c>
      <c r="B39" s="38" t="str">
        <f>work!E39</f>
        <v>Egg Harbor Township</v>
      </c>
      <c r="C39" s="38">
        <f>work!F39</f>
        <v>44535970</v>
      </c>
      <c r="D39" s="38">
        <f>work!G39</f>
        <v>13265122</v>
      </c>
      <c r="E39" s="38">
        <f>work!H39</f>
        <v>13693388</v>
      </c>
      <c r="F39" s="38">
        <f>work!I39</f>
        <v>6827358</v>
      </c>
      <c r="G39" s="38">
        <f>work!J39</f>
        <v>10750102</v>
      </c>
    </row>
    <row r="40" spans="1:7" ht="15">
      <c r="A40" s="38" t="str">
        <f>work!D40</f>
        <v>Atlantic</v>
      </c>
      <c r="B40" s="38" t="str">
        <f>work!E40</f>
        <v>Estell Manor City</v>
      </c>
      <c r="C40" s="38">
        <f>work!F40</f>
        <v>1604277</v>
      </c>
      <c r="D40" s="38">
        <f>work!G40</f>
        <v>175250</v>
      </c>
      <c r="E40" s="38">
        <f>work!H40</f>
        <v>503800</v>
      </c>
      <c r="F40" s="38">
        <f>work!I40</f>
        <v>638478</v>
      </c>
      <c r="G40" s="38">
        <f>work!J40</f>
        <v>286749</v>
      </c>
    </row>
    <row r="41" spans="1:7" ht="15">
      <c r="A41" s="38" t="str">
        <f>work!D41</f>
        <v>Atlantic</v>
      </c>
      <c r="B41" s="38" t="str">
        <f>work!E41</f>
        <v>Folsom Borough</v>
      </c>
      <c r="C41" s="38">
        <f>work!F41</f>
        <v>1462436</v>
      </c>
      <c r="D41" s="38">
        <f>work!G41</f>
        <v>159850</v>
      </c>
      <c r="E41" s="38">
        <f>work!H41</f>
        <v>788275</v>
      </c>
      <c r="F41" s="38">
        <f>work!I41</f>
        <v>155400</v>
      </c>
      <c r="G41" s="38">
        <f>work!J41</f>
        <v>358911</v>
      </c>
    </row>
    <row r="42" spans="1:7" ht="15">
      <c r="A42" s="38" t="str">
        <f>work!D42</f>
        <v>Atlantic</v>
      </c>
      <c r="B42" s="38" t="str">
        <f>work!E42</f>
        <v>Galloway Township</v>
      </c>
      <c r="C42" s="38">
        <f>work!F42</f>
        <v>21912174</v>
      </c>
      <c r="D42" s="38">
        <f>work!G42</f>
        <v>4039826</v>
      </c>
      <c r="E42" s="38">
        <f>work!H42</f>
        <v>9408929</v>
      </c>
      <c r="F42" s="38">
        <f>work!I42</f>
        <v>2223548</v>
      </c>
      <c r="G42" s="38">
        <f>work!J42</f>
        <v>6239871</v>
      </c>
    </row>
    <row r="43" spans="1:7" ht="15">
      <c r="A43" s="38" t="str">
        <f>work!D43</f>
        <v>Atlantic</v>
      </c>
      <c r="B43" s="38" t="str">
        <f>work!E43</f>
        <v>Hamilton Township</v>
      </c>
      <c r="C43" s="38">
        <f>work!F43</f>
        <v>45405949</v>
      </c>
      <c r="D43" s="38">
        <f>work!G43</f>
        <v>5265338</v>
      </c>
      <c r="E43" s="38">
        <f>work!H43</f>
        <v>7300184</v>
      </c>
      <c r="F43" s="38">
        <f>work!I43</f>
        <v>7077771</v>
      </c>
      <c r="G43" s="38">
        <f>work!J43</f>
        <v>25762656</v>
      </c>
    </row>
    <row r="44" spans="1:7" ht="15">
      <c r="A44" s="38" t="str">
        <f>work!D44</f>
        <v>Atlantic</v>
      </c>
      <c r="B44" s="38" t="str">
        <f>work!E44</f>
        <v>Hammonton Town</v>
      </c>
      <c r="C44" s="38">
        <f>work!F44</f>
        <v>15172332</v>
      </c>
      <c r="D44" s="38">
        <f>work!G44</f>
        <v>3819815</v>
      </c>
      <c r="E44" s="38">
        <f>work!H44</f>
        <v>4041949</v>
      </c>
      <c r="F44" s="38">
        <f>work!I44</f>
        <v>640228</v>
      </c>
      <c r="G44" s="38">
        <f>work!J44</f>
        <v>6670340</v>
      </c>
    </row>
    <row r="45" spans="1:7" ht="15">
      <c r="A45" s="38" t="str">
        <f>work!D45</f>
        <v>Atlantic</v>
      </c>
      <c r="B45" s="38" t="str">
        <f>work!E45</f>
        <v>Linwood City</v>
      </c>
      <c r="C45" s="38">
        <f>work!F45</f>
        <v>7007632</v>
      </c>
      <c r="D45" s="38">
        <f>work!G45</f>
        <v>1267400</v>
      </c>
      <c r="E45" s="38">
        <f>work!H45</f>
        <v>4654952</v>
      </c>
      <c r="F45" s="38">
        <f>work!I45</f>
        <v>306000</v>
      </c>
      <c r="G45" s="38">
        <f>work!J45</f>
        <v>779280</v>
      </c>
    </row>
    <row r="46" spans="1:7" ht="15">
      <c r="A46" s="38" t="str">
        <f>work!D46</f>
        <v>Atlantic</v>
      </c>
      <c r="B46" s="38" t="str">
        <f>work!E46</f>
        <v>Longport Borough</v>
      </c>
      <c r="C46" s="38">
        <f>work!F46</f>
        <v>28124558</v>
      </c>
      <c r="D46" s="38">
        <f>work!G46</f>
        <v>23905597</v>
      </c>
      <c r="E46" s="38">
        <f>work!H46</f>
        <v>4204370</v>
      </c>
      <c r="F46" s="38">
        <f>work!I46</f>
        <v>0</v>
      </c>
      <c r="G46" s="38">
        <f>work!J46</f>
        <v>14591</v>
      </c>
    </row>
    <row r="47" spans="1:7" ht="15">
      <c r="A47" s="38" t="str">
        <f>work!D47</f>
        <v>Atlantic</v>
      </c>
      <c r="B47" s="38" t="str">
        <f>work!E47</f>
        <v>Margate City</v>
      </c>
      <c r="C47" s="38">
        <f>work!F47</f>
        <v>71041256</v>
      </c>
      <c r="D47" s="38">
        <f>work!G47</f>
        <v>52378846</v>
      </c>
      <c r="E47" s="38">
        <f>work!H47</f>
        <v>11122887</v>
      </c>
      <c r="F47" s="38">
        <f>work!I47</f>
        <v>335000</v>
      </c>
      <c r="G47" s="38">
        <f>work!J47</f>
        <v>7204523</v>
      </c>
    </row>
    <row r="48" spans="1:7" ht="15">
      <c r="A48" s="38" t="str">
        <f>work!D48</f>
        <v>Atlantic</v>
      </c>
      <c r="B48" s="38" t="str">
        <f>work!E48</f>
        <v>Mullica Township</v>
      </c>
      <c r="C48" s="38">
        <f>work!F48</f>
        <v>5533762</v>
      </c>
      <c r="D48" s="38">
        <f>work!G48</f>
        <v>1230767</v>
      </c>
      <c r="E48" s="38">
        <f>work!H48</f>
        <v>1764859</v>
      </c>
      <c r="F48" s="38">
        <f>work!I48</f>
        <v>635500</v>
      </c>
      <c r="G48" s="38">
        <f>work!J48</f>
        <v>1902636</v>
      </c>
    </row>
    <row r="49" spans="1:7" ht="15">
      <c r="A49" s="38" t="str">
        <f>work!D49</f>
        <v>Atlantic</v>
      </c>
      <c r="B49" s="38" t="str">
        <f>work!E49</f>
        <v>Northfield City</v>
      </c>
      <c r="C49" s="38">
        <f>work!F49</f>
        <v>7173868</v>
      </c>
      <c r="D49" s="38">
        <f>work!G49</f>
        <v>1853200</v>
      </c>
      <c r="E49" s="38">
        <f>work!H49</f>
        <v>3401302</v>
      </c>
      <c r="F49" s="38">
        <f>work!I49</f>
        <v>0</v>
      </c>
      <c r="G49" s="38">
        <f>work!J49</f>
        <v>1919366</v>
      </c>
    </row>
    <row r="50" spans="1:7" ht="15">
      <c r="A50" s="38" t="str">
        <f>work!D50</f>
        <v>Atlantic</v>
      </c>
      <c r="B50" s="38" t="str">
        <f>work!E50</f>
        <v>Pleasantville City</v>
      </c>
      <c r="C50" s="38">
        <f>work!F50</f>
        <v>9107096</v>
      </c>
      <c r="D50" s="38">
        <f>work!G50</f>
        <v>507805</v>
      </c>
      <c r="E50" s="38">
        <f>work!H50</f>
        <v>2635859</v>
      </c>
      <c r="F50" s="38">
        <f>work!I50</f>
        <v>0</v>
      </c>
      <c r="G50" s="38">
        <f>work!J50</f>
        <v>5963432</v>
      </c>
    </row>
    <row r="51" spans="1:7" ht="15">
      <c r="A51" s="38" t="str">
        <f>work!D51</f>
        <v>Atlantic</v>
      </c>
      <c r="B51" s="38" t="str">
        <f>work!E51</f>
        <v>Port Republic City</v>
      </c>
      <c r="C51" s="38">
        <f>work!F51</f>
        <v>1933318</v>
      </c>
      <c r="D51" s="38">
        <f>work!G51</f>
        <v>996500</v>
      </c>
      <c r="E51" s="38">
        <f>work!H51</f>
        <v>189773</v>
      </c>
      <c r="F51" s="38">
        <f>work!I51</f>
        <v>0</v>
      </c>
      <c r="G51" s="38">
        <f>work!J51</f>
        <v>747045</v>
      </c>
    </row>
    <row r="52" spans="1:7" ht="15">
      <c r="A52" s="38" t="str">
        <f>work!D52</f>
        <v>Atlantic</v>
      </c>
      <c r="B52" s="38" t="str">
        <f>work!E52</f>
        <v>Somers Point City</v>
      </c>
      <c r="C52" s="38">
        <f>work!F52</f>
        <v>7104498</v>
      </c>
      <c r="D52" s="38">
        <f>work!G52</f>
        <v>237100</v>
      </c>
      <c r="E52" s="38">
        <f>work!H52</f>
        <v>2600562</v>
      </c>
      <c r="F52" s="38">
        <f>work!I52</f>
        <v>451975</v>
      </c>
      <c r="G52" s="38">
        <f>work!J52</f>
        <v>3814861</v>
      </c>
    </row>
    <row r="53" spans="1:7" ht="15">
      <c r="A53" s="38" t="str">
        <f>work!D53</f>
        <v>Atlantic</v>
      </c>
      <c r="B53" s="38" t="str">
        <f>work!E53</f>
        <v>Ventnor City</v>
      </c>
      <c r="C53" s="38">
        <f>work!F53</f>
        <v>33169906</v>
      </c>
      <c r="D53" s="38">
        <f>work!G53</f>
        <v>19178300</v>
      </c>
      <c r="E53" s="38">
        <f>work!H53</f>
        <v>12974503</v>
      </c>
      <c r="F53" s="38">
        <f>work!I53</f>
        <v>816300</v>
      </c>
      <c r="G53" s="38">
        <f>work!J53</f>
        <v>200803</v>
      </c>
    </row>
    <row r="54" spans="1:7" ht="15">
      <c r="A54" s="38" t="str">
        <f>work!D54</f>
        <v>Atlantic</v>
      </c>
      <c r="B54" s="38" t="str">
        <f>work!E54</f>
        <v>Weymouth Township</v>
      </c>
      <c r="C54" s="38">
        <f>work!F54</f>
        <v>1365131</v>
      </c>
      <c r="D54" s="38">
        <f>work!G54</f>
        <v>0</v>
      </c>
      <c r="E54" s="38">
        <f>work!H54</f>
        <v>749284</v>
      </c>
      <c r="F54" s="38">
        <f>work!I54</f>
        <v>530955</v>
      </c>
      <c r="G54" s="38">
        <f>work!J54</f>
        <v>84892</v>
      </c>
    </row>
    <row r="55" spans="1:7" ht="15">
      <c r="A55" s="38" t="str">
        <f>work!D55</f>
        <v>Bergen</v>
      </c>
      <c r="B55" s="38" t="str">
        <f>work!E55</f>
        <v>Allendale Borough</v>
      </c>
      <c r="C55" s="38">
        <f>work!F55</f>
        <v>7731653</v>
      </c>
      <c r="D55" s="38">
        <f>work!G55</f>
        <v>1183600</v>
      </c>
      <c r="E55" s="38">
        <f>work!H55</f>
        <v>6099708</v>
      </c>
      <c r="F55" s="38">
        <f>work!I55</f>
        <v>0</v>
      </c>
      <c r="G55" s="38">
        <f>work!J55</f>
        <v>448345</v>
      </c>
    </row>
    <row r="56" spans="1:7" ht="15">
      <c r="A56" s="38" t="str">
        <f>work!D56</f>
        <v>Bergen</v>
      </c>
      <c r="B56" s="38" t="str">
        <f>work!E56</f>
        <v>Alpine Borough</v>
      </c>
      <c r="C56" s="38">
        <f>work!F56</f>
        <v>11629594</v>
      </c>
      <c r="D56" s="38">
        <f>work!G56</f>
        <v>3807494</v>
      </c>
      <c r="E56" s="38">
        <f>work!H56</f>
        <v>6073505</v>
      </c>
      <c r="F56" s="38">
        <f>work!I56</f>
        <v>5000</v>
      </c>
      <c r="G56" s="38">
        <f>work!J56</f>
        <v>1743595</v>
      </c>
    </row>
    <row r="57" spans="1:7" ht="15">
      <c r="A57" s="38" t="str">
        <f>work!D57</f>
        <v>Bergen</v>
      </c>
      <c r="B57" s="38" t="str">
        <f>work!E57</f>
        <v>Bergenfield Borough</v>
      </c>
      <c r="C57" s="38">
        <f>work!F57</f>
        <v>47772551</v>
      </c>
      <c r="D57" s="38">
        <f>work!G57</f>
        <v>5545652</v>
      </c>
      <c r="E57" s="38">
        <f>work!H57</f>
        <v>13665637</v>
      </c>
      <c r="F57" s="38">
        <f>work!I57</f>
        <v>22902800</v>
      </c>
      <c r="G57" s="38">
        <f>work!J57</f>
        <v>5658462</v>
      </c>
    </row>
    <row r="58" spans="1:7" ht="15">
      <c r="A58" s="38" t="str">
        <f>work!D58</f>
        <v>Bergen</v>
      </c>
      <c r="B58" s="38" t="str">
        <f>work!E58</f>
        <v>Bogota Borough</v>
      </c>
      <c r="C58" s="38">
        <f>work!F58</f>
        <v>22479053</v>
      </c>
      <c r="D58" s="38">
        <f>work!G58</f>
        <v>19261560</v>
      </c>
      <c r="E58" s="38">
        <f>work!H58</f>
        <v>1801412</v>
      </c>
      <c r="F58" s="38">
        <f>work!I58</f>
        <v>10000</v>
      </c>
      <c r="G58" s="38">
        <f>work!J58</f>
        <v>1406081</v>
      </c>
    </row>
    <row r="59" spans="1:7" ht="15">
      <c r="A59" s="38" t="str">
        <f>work!D59</f>
        <v>Bergen</v>
      </c>
      <c r="B59" s="38" t="str">
        <f>work!E59</f>
        <v>Carlstadt Borough</v>
      </c>
      <c r="C59" s="38">
        <f>work!F59</f>
        <v>22771950</v>
      </c>
      <c r="D59" s="38">
        <f>work!G59</f>
        <v>432500</v>
      </c>
      <c r="E59" s="38">
        <f>work!H59</f>
        <v>2379865</v>
      </c>
      <c r="F59" s="38">
        <f>work!I59</f>
        <v>0</v>
      </c>
      <c r="G59" s="38">
        <f>work!J59</f>
        <v>19959585</v>
      </c>
    </row>
    <row r="60" spans="1:7" ht="15">
      <c r="A60" s="38" t="str">
        <f>work!D60</f>
        <v>Bergen</v>
      </c>
      <c r="B60" s="38" t="str">
        <f>work!E60</f>
        <v>Cliffside Park Borough</v>
      </c>
      <c r="C60" s="38">
        <f>work!F60</f>
        <v>17563664</v>
      </c>
      <c r="D60" s="38">
        <f>work!G60</f>
        <v>8065095</v>
      </c>
      <c r="E60" s="38">
        <f>work!H60</f>
        <v>5229982</v>
      </c>
      <c r="F60" s="38">
        <f>work!I60</f>
        <v>0</v>
      </c>
      <c r="G60" s="38">
        <f>work!J60</f>
        <v>4268587</v>
      </c>
    </row>
    <row r="61" spans="1:7" ht="15">
      <c r="A61" s="38" t="str">
        <f>work!D61</f>
        <v>Bergen</v>
      </c>
      <c r="B61" s="38" t="str">
        <f>work!E61</f>
        <v>Closter Borough</v>
      </c>
      <c r="C61" s="38">
        <f>work!F61</f>
        <v>11940564</v>
      </c>
      <c r="D61" s="38">
        <f>work!G61</f>
        <v>3137730</v>
      </c>
      <c r="E61" s="38">
        <f>work!H61</f>
        <v>5898656</v>
      </c>
      <c r="F61" s="38">
        <f>work!I61</f>
        <v>21500</v>
      </c>
      <c r="G61" s="38">
        <f>work!J61</f>
        <v>2882678</v>
      </c>
    </row>
    <row r="62" spans="1:7" ht="15">
      <c r="A62" s="38" t="str">
        <f>work!D62</f>
        <v>Bergen</v>
      </c>
      <c r="B62" s="38" t="str">
        <f>work!E62</f>
        <v>Cresskill Borough</v>
      </c>
      <c r="C62" s="38">
        <f>work!F62</f>
        <v>14493114</v>
      </c>
      <c r="D62" s="38">
        <f>work!G62</f>
        <v>4224250</v>
      </c>
      <c r="E62" s="38">
        <f>work!H62</f>
        <v>7374766</v>
      </c>
      <c r="F62" s="38">
        <f>work!I62</f>
        <v>2244901</v>
      </c>
      <c r="G62" s="38">
        <f>work!J62</f>
        <v>649197</v>
      </c>
    </row>
    <row r="63" spans="1:7" ht="15">
      <c r="A63" s="38" t="str">
        <f>work!D63</f>
        <v>Bergen</v>
      </c>
      <c r="B63" s="38" t="str">
        <f>work!E63</f>
        <v>Demarest Borough</v>
      </c>
      <c r="C63" s="38">
        <f>work!F63</f>
        <v>19949708</v>
      </c>
      <c r="D63" s="38">
        <f>work!G63</f>
        <v>10849876</v>
      </c>
      <c r="E63" s="38">
        <f>work!H63</f>
        <v>6639629</v>
      </c>
      <c r="F63" s="38">
        <f>work!I63</f>
        <v>0</v>
      </c>
      <c r="G63" s="38">
        <f>work!J63</f>
        <v>2460203</v>
      </c>
    </row>
    <row r="64" spans="1:7" ht="15">
      <c r="A64" s="38" t="str">
        <f>work!D64</f>
        <v>Bergen</v>
      </c>
      <c r="B64" s="38" t="str">
        <f>work!E64</f>
        <v>Dumont Borough</v>
      </c>
      <c r="C64" s="38">
        <f>work!F64</f>
        <v>9085844</v>
      </c>
      <c r="D64" s="38">
        <f>work!G64</f>
        <v>1347930</v>
      </c>
      <c r="E64" s="38">
        <f>work!H64</f>
        <v>6506809</v>
      </c>
      <c r="F64" s="38">
        <f>work!I64</f>
        <v>39000</v>
      </c>
      <c r="G64" s="38">
        <f>work!J64</f>
        <v>1192105</v>
      </c>
    </row>
    <row r="65" spans="1:7" ht="15">
      <c r="A65" s="38" t="str">
        <f>work!D65</f>
        <v>Bergen</v>
      </c>
      <c r="B65" s="38" t="str">
        <f>work!E65</f>
        <v>Elmwood Park Borough</v>
      </c>
      <c r="C65" s="38">
        <f>work!F65</f>
        <v>37138194</v>
      </c>
      <c r="D65" s="38">
        <f>work!G65</f>
        <v>24200300</v>
      </c>
      <c r="E65" s="38">
        <f>work!H65</f>
        <v>4768428</v>
      </c>
      <c r="F65" s="38">
        <f>work!I65</f>
        <v>2291975</v>
      </c>
      <c r="G65" s="38">
        <f>work!J65</f>
        <v>5877491</v>
      </c>
    </row>
    <row r="66" spans="1:7" ht="15">
      <c r="A66" s="38" t="str">
        <f>work!D66</f>
        <v>Bergen</v>
      </c>
      <c r="B66" s="38" t="str">
        <f>work!E66</f>
        <v>East Rutherford Borough</v>
      </c>
      <c r="C66" s="38">
        <f>work!F66</f>
        <v>62094411</v>
      </c>
      <c r="D66" s="38">
        <f>work!G66</f>
        <v>208000</v>
      </c>
      <c r="E66" s="38">
        <f>work!H66</f>
        <v>1418860</v>
      </c>
      <c r="F66" s="38">
        <f>work!I66</f>
        <v>357381</v>
      </c>
      <c r="G66" s="38">
        <f>work!J66</f>
        <v>60110170</v>
      </c>
    </row>
    <row r="67" spans="1:7" ht="15">
      <c r="A67" s="38" t="str">
        <f>work!D67</f>
        <v>Bergen</v>
      </c>
      <c r="B67" s="38" t="str">
        <f>work!E67</f>
        <v>Edgewater Borough</v>
      </c>
      <c r="C67" s="38">
        <f>work!F67</f>
        <v>20732692</v>
      </c>
      <c r="D67" s="38">
        <f>work!G67</f>
        <v>9141981</v>
      </c>
      <c r="E67" s="38">
        <f>work!H67</f>
        <v>4201375</v>
      </c>
      <c r="F67" s="38">
        <f>work!I67</f>
        <v>0</v>
      </c>
      <c r="G67" s="38">
        <f>work!J67</f>
        <v>7389336</v>
      </c>
    </row>
    <row r="68" spans="1:7" ht="15">
      <c r="A68" s="38" t="str">
        <f>work!D68</f>
        <v>Bergen</v>
      </c>
      <c r="B68" s="38" t="str">
        <f>work!E68</f>
        <v>Emerson Borough</v>
      </c>
      <c r="C68" s="38">
        <f>work!F68</f>
        <v>8602847</v>
      </c>
      <c r="D68" s="38">
        <f>work!G68</f>
        <v>1126250</v>
      </c>
      <c r="E68" s="38">
        <f>work!H68</f>
        <v>3713318</v>
      </c>
      <c r="F68" s="38">
        <f>work!I68</f>
        <v>3000000</v>
      </c>
      <c r="G68" s="38">
        <f>work!J68</f>
        <v>763279</v>
      </c>
    </row>
    <row r="69" spans="1:7" ht="15">
      <c r="A69" s="38" t="str">
        <f>work!D69</f>
        <v>Bergen</v>
      </c>
      <c r="B69" s="38" t="str">
        <f>work!E69</f>
        <v>Englewood City</v>
      </c>
      <c r="C69" s="38">
        <f>work!F69</f>
        <v>41297509</v>
      </c>
      <c r="D69" s="38">
        <f>work!G69</f>
        <v>16480000</v>
      </c>
      <c r="E69" s="38">
        <f>work!H69</f>
        <v>4116501</v>
      </c>
      <c r="F69" s="38">
        <f>work!I69</f>
        <v>6927300</v>
      </c>
      <c r="G69" s="38">
        <f>work!J69</f>
        <v>13773708</v>
      </c>
    </row>
    <row r="70" spans="1:7" ht="15">
      <c r="A70" s="38" t="str">
        <f>work!D70</f>
        <v>Bergen</v>
      </c>
      <c r="B70" s="38" t="str">
        <f>work!E70</f>
        <v>Englewood Cliffs Borough</v>
      </c>
      <c r="C70" s="38">
        <f>work!F70</f>
        <v>23142372</v>
      </c>
      <c r="D70" s="38">
        <f>work!G70</f>
        <v>9982900</v>
      </c>
      <c r="E70" s="38">
        <f>work!H70</f>
        <v>7547268</v>
      </c>
      <c r="F70" s="38">
        <f>work!I70</f>
        <v>157500</v>
      </c>
      <c r="G70" s="38">
        <f>work!J70</f>
        <v>5454704</v>
      </c>
    </row>
    <row r="71" spans="1:7" ht="15">
      <c r="A71" s="38" t="str">
        <f>work!D71</f>
        <v>Bergen</v>
      </c>
      <c r="B71" s="38" t="str">
        <f>work!E71</f>
        <v>Fair Lawn Borough</v>
      </c>
      <c r="C71" s="38">
        <f>work!F71</f>
        <v>40400234</v>
      </c>
      <c r="D71" s="38">
        <f>work!G71</f>
        <v>6052865</v>
      </c>
      <c r="E71" s="38">
        <f>work!H71</f>
        <v>18282338</v>
      </c>
      <c r="F71" s="38">
        <f>work!I71</f>
        <v>5441790</v>
      </c>
      <c r="G71" s="38">
        <f>work!J71</f>
        <v>10623241</v>
      </c>
    </row>
    <row r="72" spans="1:7" ht="15">
      <c r="A72" s="38" t="str">
        <f>work!D72</f>
        <v>Bergen</v>
      </c>
      <c r="B72" s="38" t="str">
        <f>work!E72</f>
        <v>Fairview Borough</v>
      </c>
      <c r="C72" s="38">
        <f>work!F72</f>
        <v>9474999</v>
      </c>
      <c r="D72" s="38">
        <f>work!G72</f>
        <v>4001800</v>
      </c>
      <c r="E72" s="38">
        <f>work!H72</f>
        <v>2058939</v>
      </c>
      <c r="F72" s="38">
        <f>work!I72</f>
        <v>0</v>
      </c>
      <c r="G72" s="38">
        <f>work!J72</f>
        <v>3414260</v>
      </c>
    </row>
    <row r="73" spans="1:7" ht="15">
      <c r="A73" s="38" t="str">
        <f>work!D73</f>
        <v>Bergen</v>
      </c>
      <c r="B73" s="38" t="str">
        <f>work!E73</f>
        <v>Fort Lee Borough</v>
      </c>
      <c r="C73" s="38">
        <f>work!F73</f>
        <v>61513221</v>
      </c>
      <c r="D73" s="38">
        <f>work!G73</f>
        <v>27476854</v>
      </c>
      <c r="E73" s="38">
        <f>work!H73</f>
        <v>22704318</v>
      </c>
      <c r="F73" s="38">
        <f>work!I73</f>
        <v>1411500</v>
      </c>
      <c r="G73" s="38">
        <f>work!J73</f>
        <v>9920549</v>
      </c>
    </row>
    <row r="74" spans="1:7" ht="15">
      <c r="A74" s="38" t="str">
        <f>work!D74</f>
        <v>Bergen</v>
      </c>
      <c r="B74" s="38" t="str">
        <f>work!E74</f>
        <v>Franklin Lakes Borough</v>
      </c>
      <c r="C74" s="38">
        <f>work!F74</f>
        <v>47604392</v>
      </c>
      <c r="D74" s="38">
        <f>work!G74</f>
        <v>25763813</v>
      </c>
      <c r="E74" s="38">
        <f>work!H74</f>
        <v>16901640</v>
      </c>
      <c r="F74" s="38">
        <f>work!I74</f>
        <v>369760</v>
      </c>
      <c r="G74" s="38">
        <f>work!J74</f>
        <v>4569179</v>
      </c>
    </row>
    <row r="75" spans="1:7" ht="15">
      <c r="A75" s="38" t="str">
        <f>work!D75</f>
        <v>Bergen</v>
      </c>
      <c r="B75" s="38" t="str">
        <f>work!E75</f>
        <v>Garfield City</v>
      </c>
      <c r="C75" s="38">
        <f>work!F75</f>
        <v>9168682</v>
      </c>
      <c r="D75" s="38">
        <f>work!G75</f>
        <v>2843600</v>
      </c>
      <c r="E75" s="38">
        <f>work!H75</f>
        <v>4459091</v>
      </c>
      <c r="F75" s="38">
        <f>work!I75</f>
        <v>9500</v>
      </c>
      <c r="G75" s="38">
        <f>work!J75</f>
        <v>1856491</v>
      </c>
    </row>
    <row r="76" spans="1:7" ht="15">
      <c r="A76" s="38" t="str">
        <f>work!D76</f>
        <v>Bergen</v>
      </c>
      <c r="B76" s="38" t="str">
        <f>work!E76</f>
        <v>Glen Rock Borough</v>
      </c>
      <c r="C76" s="38">
        <f>work!F76</f>
        <v>22731084</v>
      </c>
      <c r="D76" s="38">
        <f>work!G76</f>
        <v>4373700</v>
      </c>
      <c r="E76" s="38">
        <f>work!H76</f>
        <v>15152143</v>
      </c>
      <c r="F76" s="38">
        <f>work!I76</f>
        <v>150300</v>
      </c>
      <c r="G76" s="38">
        <f>work!J76</f>
        <v>3054941</v>
      </c>
    </row>
    <row r="77" spans="1:7" ht="15">
      <c r="A77" s="38" t="str">
        <f>work!D77</f>
        <v>Bergen</v>
      </c>
      <c r="B77" s="38" t="str">
        <f>work!E77</f>
        <v>Hackensack City</v>
      </c>
      <c r="C77" s="38">
        <f>work!F77</f>
        <v>51173525</v>
      </c>
      <c r="D77" s="38">
        <f>work!G77</f>
        <v>11816313</v>
      </c>
      <c r="E77" s="38">
        <f>work!H77</f>
        <v>8523109</v>
      </c>
      <c r="F77" s="38">
        <f>work!I77</f>
        <v>9332306</v>
      </c>
      <c r="G77" s="38">
        <f>work!J77</f>
        <v>21501797</v>
      </c>
    </row>
    <row r="78" spans="1:7" ht="15">
      <c r="A78" s="38" t="str">
        <f>work!D78</f>
        <v>Bergen</v>
      </c>
      <c r="B78" s="38" t="str">
        <f>work!E78</f>
        <v>Harrington Park Borough</v>
      </c>
      <c r="C78" s="38">
        <f>work!F78</f>
        <v>5674482</v>
      </c>
      <c r="D78" s="38">
        <f>work!G78</f>
        <v>394600</v>
      </c>
      <c r="E78" s="38">
        <f>work!H78</f>
        <v>5207939</v>
      </c>
      <c r="F78" s="38">
        <f>work!I78</f>
        <v>0</v>
      </c>
      <c r="G78" s="38">
        <f>work!J78</f>
        <v>71943</v>
      </c>
    </row>
    <row r="79" spans="1:7" ht="15">
      <c r="A79" s="38" t="str">
        <f>work!D79</f>
        <v>Bergen</v>
      </c>
      <c r="B79" s="38" t="str">
        <f>work!E79</f>
        <v>Hasbrouck Heights Borough</v>
      </c>
      <c r="C79" s="38">
        <f>work!F79</f>
        <v>10800518</v>
      </c>
      <c r="D79" s="38">
        <f>work!G79</f>
        <v>994500</v>
      </c>
      <c r="E79" s="38">
        <f>work!H79</f>
        <v>8029548</v>
      </c>
      <c r="F79" s="38">
        <f>work!I79</f>
        <v>62000</v>
      </c>
      <c r="G79" s="38">
        <f>work!J79</f>
        <v>1714470</v>
      </c>
    </row>
    <row r="80" spans="1:7" ht="15">
      <c r="A80" s="38" t="str">
        <f>work!D80</f>
        <v>Bergen</v>
      </c>
      <c r="B80" s="38" t="str">
        <f>work!E80</f>
        <v>Haworth Borough</v>
      </c>
      <c r="C80" s="38">
        <f>work!F80</f>
        <v>23115864</v>
      </c>
      <c r="D80" s="38">
        <f>work!G80</f>
        <v>11282350</v>
      </c>
      <c r="E80" s="38">
        <f>work!H80</f>
        <v>6554141</v>
      </c>
      <c r="F80" s="38">
        <f>work!I80</f>
        <v>3800000</v>
      </c>
      <c r="G80" s="38">
        <f>work!J80</f>
        <v>1479373</v>
      </c>
    </row>
    <row r="81" spans="1:7" ht="15">
      <c r="A81" s="38" t="str">
        <f>work!D81</f>
        <v>Bergen</v>
      </c>
      <c r="B81" s="38" t="str">
        <f>work!E81</f>
        <v>Hillsdale Borough</v>
      </c>
      <c r="C81" s="38">
        <f>work!F81</f>
        <v>10184676</v>
      </c>
      <c r="D81" s="38">
        <f>work!G81</f>
        <v>1486170</v>
      </c>
      <c r="E81" s="38">
        <f>work!H81</f>
        <v>6978191</v>
      </c>
      <c r="F81" s="38">
        <f>work!I81</f>
        <v>30900</v>
      </c>
      <c r="G81" s="38">
        <f>work!J81</f>
        <v>1689415</v>
      </c>
    </row>
    <row r="82" spans="1:7" ht="15">
      <c r="A82" s="38" t="str">
        <f>work!D82</f>
        <v>Bergen</v>
      </c>
      <c r="B82" s="38" t="str">
        <f>work!E82</f>
        <v>Ho-Ho-Kus Borough</v>
      </c>
      <c r="C82" s="38">
        <f>work!F82</f>
        <v>11495872</v>
      </c>
      <c r="D82" s="38">
        <f>work!G82</f>
        <v>5257107</v>
      </c>
      <c r="E82" s="38">
        <f>work!H82</f>
        <v>4627439</v>
      </c>
      <c r="F82" s="38">
        <f>work!I82</f>
        <v>45850</v>
      </c>
      <c r="G82" s="38">
        <f>work!J82</f>
        <v>1565476</v>
      </c>
    </row>
    <row r="83" spans="1:7" ht="15">
      <c r="A83" s="38" t="str">
        <f>work!D83</f>
        <v>Bergen</v>
      </c>
      <c r="B83" s="38" t="str">
        <f>work!E83</f>
        <v>Leonia Borough</v>
      </c>
      <c r="C83" s="38">
        <f>work!F83</f>
        <v>7879327</v>
      </c>
      <c r="D83" s="38">
        <f>work!G83</f>
        <v>699800</v>
      </c>
      <c r="E83" s="38">
        <f>work!H83</f>
        <v>4939257</v>
      </c>
      <c r="F83" s="38">
        <f>work!I83</f>
        <v>0</v>
      </c>
      <c r="G83" s="38">
        <f>work!J83</f>
        <v>2240270</v>
      </c>
    </row>
    <row r="84" spans="1:7" ht="15">
      <c r="A84" s="38" t="str">
        <f>work!D84</f>
        <v>Bergen</v>
      </c>
      <c r="B84" s="38" t="str">
        <f>work!E84</f>
        <v>Little Ferry Borough</v>
      </c>
      <c r="C84" s="38">
        <f>work!F84</f>
        <v>8430321</v>
      </c>
      <c r="D84" s="38">
        <f>work!G84</f>
        <v>739700</v>
      </c>
      <c r="E84" s="38">
        <f>work!H84</f>
        <v>2190365</v>
      </c>
      <c r="F84" s="38">
        <f>work!I84</f>
        <v>1643000</v>
      </c>
      <c r="G84" s="38">
        <f>work!J84</f>
        <v>3857256</v>
      </c>
    </row>
    <row r="85" spans="1:7" ht="15">
      <c r="A85" s="38" t="str">
        <f>work!D85</f>
        <v>Bergen</v>
      </c>
      <c r="B85" s="38" t="str">
        <f>work!E85</f>
        <v>Lodi Borough</v>
      </c>
      <c r="C85" s="38">
        <f>work!F85</f>
        <v>18732411</v>
      </c>
      <c r="D85" s="38">
        <f>work!G85</f>
        <v>4800</v>
      </c>
      <c r="E85" s="38">
        <f>work!H85</f>
        <v>4769772</v>
      </c>
      <c r="F85" s="38">
        <f>work!I85</f>
        <v>4190350</v>
      </c>
      <c r="G85" s="38">
        <f>work!J85</f>
        <v>9767489</v>
      </c>
    </row>
    <row r="86" spans="1:7" ht="15">
      <c r="A86" s="38" t="str">
        <f>work!D86</f>
        <v>Bergen</v>
      </c>
      <c r="B86" s="38" t="str">
        <f>work!E86</f>
        <v>Lyndhurst Township</v>
      </c>
      <c r="C86" s="38">
        <f>work!F86</f>
        <v>36783451</v>
      </c>
      <c r="D86" s="38">
        <f>work!G86</f>
        <v>73050</v>
      </c>
      <c r="E86" s="38">
        <f>work!H86</f>
        <v>6857803</v>
      </c>
      <c r="F86" s="38">
        <f>work!I86</f>
        <v>21895839</v>
      </c>
      <c r="G86" s="38">
        <f>work!J86</f>
        <v>7956759</v>
      </c>
    </row>
    <row r="87" spans="1:7" ht="15">
      <c r="A87" s="38" t="str">
        <f>work!D87</f>
        <v>Bergen</v>
      </c>
      <c r="B87" s="38" t="str">
        <f>work!E87</f>
        <v>Mahwah Township</v>
      </c>
      <c r="C87" s="38">
        <f>work!F87</f>
        <v>63046960</v>
      </c>
      <c r="D87" s="38">
        <f>work!G87</f>
        <v>13666082</v>
      </c>
      <c r="E87" s="38">
        <f>work!H87</f>
        <v>24608043</v>
      </c>
      <c r="F87" s="38">
        <f>work!I87</f>
        <v>12997673</v>
      </c>
      <c r="G87" s="38">
        <f>work!J87</f>
        <v>11775162</v>
      </c>
    </row>
    <row r="88" spans="1:7" ht="15">
      <c r="A88" s="38" t="str">
        <f>work!D88</f>
        <v>Bergen</v>
      </c>
      <c r="B88" s="38" t="str">
        <f>work!E88</f>
        <v>Maywood Borough</v>
      </c>
      <c r="C88" s="38">
        <f>work!F88</f>
        <v>6192936</v>
      </c>
      <c r="D88" s="38">
        <f>work!G88</f>
        <v>758000</v>
      </c>
      <c r="E88" s="38">
        <f>work!H88</f>
        <v>4322205</v>
      </c>
      <c r="F88" s="38">
        <f>work!I88</f>
        <v>112700</v>
      </c>
      <c r="G88" s="38">
        <f>work!J88</f>
        <v>1000031</v>
      </c>
    </row>
    <row r="89" spans="1:7" ht="15">
      <c r="A89" s="38" t="str">
        <f>work!D89</f>
        <v>Bergen</v>
      </c>
      <c r="B89" s="38" t="str">
        <f>work!E89</f>
        <v>Midland Park Borough</v>
      </c>
      <c r="C89" s="38">
        <f>work!F89</f>
        <v>6032849</v>
      </c>
      <c r="D89" s="38">
        <f>work!G89</f>
        <v>259200</v>
      </c>
      <c r="E89" s="38">
        <f>work!H89</f>
        <v>3114135</v>
      </c>
      <c r="F89" s="38">
        <f>work!I89</f>
        <v>612713</v>
      </c>
      <c r="G89" s="38">
        <f>work!J89</f>
        <v>2046801</v>
      </c>
    </row>
    <row r="90" spans="1:7" ht="15">
      <c r="A90" s="38" t="str">
        <f>work!D90</f>
        <v>Bergen</v>
      </c>
      <c r="B90" s="38" t="str">
        <f>work!E90</f>
        <v>Montvale Borough</v>
      </c>
      <c r="C90" s="38">
        <f>work!F90</f>
        <v>46895177</v>
      </c>
      <c r="D90" s="38">
        <f>work!G90</f>
        <v>34462970</v>
      </c>
      <c r="E90" s="38">
        <f>work!H90</f>
        <v>6234877</v>
      </c>
      <c r="F90" s="38">
        <f>work!I90</f>
        <v>477500</v>
      </c>
      <c r="G90" s="38">
        <f>work!J90</f>
        <v>5719830</v>
      </c>
    </row>
    <row r="91" spans="1:7" ht="15">
      <c r="A91" s="38" t="str">
        <f>work!D91</f>
        <v>Bergen</v>
      </c>
      <c r="B91" s="38" t="str">
        <f>work!E91</f>
        <v>Moonachie Borough</v>
      </c>
      <c r="C91" s="38">
        <f>work!F91</f>
        <v>4548966</v>
      </c>
      <c r="D91" s="38">
        <f>work!G91</f>
        <v>0</v>
      </c>
      <c r="E91" s="38">
        <f>work!H91</f>
        <v>490454</v>
      </c>
      <c r="F91" s="38">
        <f>work!I91</f>
        <v>0</v>
      </c>
      <c r="G91" s="38">
        <f>work!J91</f>
        <v>4058512</v>
      </c>
    </row>
    <row r="92" spans="1:7" ht="15">
      <c r="A92" s="38" t="str">
        <f>work!D92</f>
        <v>Bergen</v>
      </c>
      <c r="B92" s="38" t="str">
        <f>work!E92</f>
        <v>New Milford Borough</v>
      </c>
      <c r="C92" s="38">
        <f>work!F92</f>
        <v>10839893</v>
      </c>
      <c r="D92" s="38">
        <f>work!G92</f>
        <v>1503400</v>
      </c>
      <c r="E92" s="38">
        <f>work!H92</f>
        <v>7926269</v>
      </c>
      <c r="F92" s="38">
        <f>work!I92</f>
        <v>4000</v>
      </c>
      <c r="G92" s="38">
        <f>work!J92</f>
        <v>1406224</v>
      </c>
    </row>
    <row r="93" spans="1:7" ht="15">
      <c r="A93" s="38" t="str">
        <f>work!D93</f>
        <v>Bergen</v>
      </c>
      <c r="B93" s="38" t="str">
        <f>work!E93</f>
        <v>North Arlington Borough</v>
      </c>
      <c r="C93" s="38">
        <f>work!F93</f>
        <v>8918201</v>
      </c>
      <c r="D93" s="38">
        <f>work!G93</f>
        <v>2616001</v>
      </c>
      <c r="E93" s="38">
        <f>work!H93</f>
        <v>4645949</v>
      </c>
      <c r="F93" s="38">
        <f>work!I93</f>
        <v>0</v>
      </c>
      <c r="G93" s="38">
        <f>work!J93</f>
        <v>1656251</v>
      </c>
    </row>
    <row r="94" spans="1:7" ht="15">
      <c r="A94" s="38" t="str">
        <f>work!D94</f>
        <v>Bergen</v>
      </c>
      <c r="B94" s="38" t="str">
        <f>work!E94</f>
        <v>Northvale Borough</v>
      </c>
      <c r="C94" s="38">
        <f>work!F94</f>
        <v>15471114</v>
      </c>
      <c r="D94" s="38">
        <f>work!G94</f>
        <v>7826529</v>
      </c>
      <c r="E94" s="38">
        <f>work!H94</f>
        <v>3250575</v>
      </c>
      <c r="F94" s="38">
        <f>work!I94</f>
        <v>0</v>
      </c>
      <c r="G94" s="38">
        <f>work!J94</f>
        <v>4394010</v>
      </c>
    </row>
    <row r="95" spans="1:7" ht="15">
      <c r="A95" s="38" t="str">
        <f>work!D95</f>
        <v>Bergen</v>
      </c>
      <c r="B95" s="38" t="str">
        <f>work!E95</f>
        <v>Norwood Borough</v>
      </c>
      <c r="C95" s="38">
        <f>work!F95</f>
        <v>7842861</v>
      </c>
      <c r="D95" s="38">
        <f>work!G95</f>
        <v>2709500</v>
      </c>
      <c r="E95" s="38">
        <f>work!H95</f>
        <v>5125536</v>
      </c>
      <c r="F95" s="38">
        <f>work!I95</f>
        <v>0</v>
      </c>
      <c r="G95" s="38">
        <f>work!J95</f>
        <v>7825</v>
      </c>
    </row>
    <row r="96" spans="1:7" ht="15">
      <c r="A96" s="38" t="str">
        <f>work!D96</f>
        <v>Bergen</v>
      </c>
      <c r="B96" s="38" t="str">
        <f>work!E96</f>
        <v>Oakland Borough</v>
      </c>
      <c r="C96" s="38">
        <f>work!F96</f>
        <v>12851759</v>
      </c>
      <c r="D96" s="38">
        <f>work!G96</f>
        <v>2359322</v>
      </c>
      <c r="E96" s="38">
        <f>work!H96</f>
        <v>8163334</v>
      </c>
      <c r="F96" s="38">
        <f>work!I96</f>
        <v>24000</v>
      </c>
      <c r="G96" s="38">
        <f>work!J96</f>
        <v>2305103</v>
      </c>
    </row>
    <row r="97" spans="1:7" ht="15">
      <c r="A97" s="38" t="str">
        <f>work!D97</f>
        <v>Bergen</v>
      </c>
      <c r="B97" s="38" t="str">
        <f>work!E97</f>
        <v>Old Tappan Borough</v>
      </c>
      <c r="C97" s="38">
        <f>work!F97</f>
        <v>23510521</v>
      </c>
      <c r="D97" s="38">
        <f>work!G97</f>
        <v>12275763</v>
      </c>
      <c r="E97" s="38">
        <f>work!H97</f>
        <v>8036936</v>
      </c>
      <c r="F97" s="38">
        <f>work!I97</f>
        <v>34000</v>
      </c>
      <c r="G97" s="38">
        <f>work!J97</f>
        <v>3163822</v>
      </c>
    </row>
    <row r="98" spans="1:7" ht="15">
      <c r="A98" s="38" t="str">
        <f>work!D98</f>
        <v>Bergen</v>
      </c>
      <c r="B98" s="38" t="str">
        <f>work!E98</f>
        <v>Oradell Borough</v>
      </c>
      <c r="C98" s="38">
        <f>work!F98</f>
        <v>10282374</v>
      </c>
      <c r="D98" s="38">
        <f>work!G98</f>
        <v>1999550</v>
      </c>
      <c r="E98" s="38">
        <f>work!H98</f>
        <v>6792411</v>
      </c>
      <c r="F98" s="38">
        <f>work!I98</f>
        <v>0</v>
      </c>
      <c r="G98" s="38">
        <f>work!J98</f>
        <v>1490413</v>
      </c>
    </row>
    <row r="99" spans="1:7" ht="15">
      <c r="A99" s="38" t="str">
        <f>work!D99</f>
        <v>Bergen</v>
      </c>
      <c r="B99" s="38" t="str">
        <f>work!E99</f>
        <v>Palisades Park Borough</v>
      </c>
      <c r="C99" s="38">
        <f>work!F99</f>
        <v>21225239</v>
      </c>
      <c r="D99" s="38">
        <f>work!G99</f>
        <v>15338650</v>
      </c>
      <c r="E99" s="38">
        <f>work!H99</f>
        <v>3630895</v>
      </c>
      <c r="F99" s="38">
        <f>work!I99</f>
        <v>0</v>
      </c>
      <c r="G99" s="38">
        <f>work!J99</f>
        <v>2255694</v>
      </c>
    </row>
    <row r="100" spans="1:7" ht="15">
      <c r="A100" s="38" t="str">
        <f>work!D100</f>
        <v>Bergen</v>
      </c>
      <c r="B100" s="38" t="str">
        <f>work!E100</f>
        <v>Paramus Borough</v>
      </c>
      <c r="C100" s="38">
        <f>work!F100</f>
        <v>173446417</v>
      </c>
      <c r="D100" s="38">
        <f>work!G100</f>
        <v>52246850</v>
      </c>
      <c r="E100" s="38">
        <f>work!H100</f>
        <v>26449144</v>
      </c>
      <c r="F100" s="38">
        <f>work!I100</f>
        <v>28036000</v>
      </c>
      <c r="G100" s="38">
        <f>work!J100</f>
        <v>66714423</v>
      </c>
    </row>
    <row r="101" spans="1:7" ht="15">
      <c r="A101" s="38" t="str">
        <f>work!D101</f>
        <v>Bergen</v>
      </c>
      <c r="B101" s="38" t="str">
        <f>work!E101</f>
        <v>Park Ridge Borough</v>
      </c>
      <c r="C101" s="38">
        <f>work!F101</f>
        <v>8775046</v>
      </c>
      <c r="D101" s="38">
        <f>work!G101</f>
        <v>839000</v>
      </c>
      <c r="E101" s="38">
        <f>work!H101</f>
        <v>5370861</v>
      </c>
      <c r="F101" s="38">
        <f>work!I101</f>
        <v>0</v>
      </c>
      <c r="G101" s="38">
        <f>work!J101</f>
        <v>2565185</v>
      </c>
    </row>
    <row r="102" spans="1:7" ht="15">
      <c r="A102" s="38" t="str">
        <f>work!D102</f>
        <v>Bergen</v>
      </c>
      <c r="B102" s="38" t="str">
        <f>work!E102</f>
        <v>Ramsey Borough</v>
      </c>
      <c r="C102" s="38">
        <f>work!F102</f>
        <v>36260031</v>
      </c>
      <c r="D102" s="38">
        <f>work!G102</f>
        <v>3115650</v>
      </c>
      <c r="E102" s="38">
        <f>work!H102</f>
        <v>10563860</v>
      </c>
      <c r="F102" s="38">
        <f>work!I102</f>
        <v>1499700</v>
      </c>
      <c r="G102" s="38">
        <f>work!J102</f>
        <v>21080821</v>
      </c>
    </row>
    <row r="103" spans="1:7" ht="15">
      <c r="A103" s="38" t="str">
        <f>work!D103</f>
        <v>Bergen</v>
      </c>
      <c r="B103" s="38" t="str">
        <f>work!E103</f>
        <v>Ridgefield Borough</v>
      </c>
      <c r="C103" s="38">
        <f>work!F103</f>
        <v>26894872</v>
      </c>
      <c r="D103" s="38">
        <f>work!G103</f>
        <v>2571815</v>
      </c>
      <c r="E103" s="38">
        <f>work!H103</f>
        <v>3078744</v>
      </c>
      <c r="F103" s="38">
        <f>work!I103</f>
        <v>16119320</v>
      </c>
      <c r="G103" s="38">
        <f>work!J103</f>
        <v>5124993</v>
      </c>
    </row>
    <row r="104" spans="1:7" ht="15">
      <c r="A104" s="38" t="str">
        <f>work!D104</f>
        <v>Bergen</v>
      </c>
      <c r="B104" s="38" t="str">
        <f>work!E104</f>
        <v>Ridgefield Park Village</v>
      </c>
      <c r="C104" s="38">
        <f>work!F104</f>
        <v>14613991</v>
      </c>
      <c r="D104" s="38">
        <f>work!G104</f>
        <v>3452800</v>
      </c>
      <c r="E104" s="38">
        <f>work!H104</f>
        <v>7716814</v>
      </c>
      <c r="F104" s="38">
        <f>work!I104</f>
        <v>987550</v>
      </c>
      <c r="G104" s="38">
        <f>work!J104</f>
        <v>2456827</v>
      </c>
    </row>
    <row r="105" spans="1:7" ht="15">
      <c r="A105" s="38" t="str">
        <f>work!D105</f>
        <v>Bergen</v>
      </c>
      <c r="B105" s="38" t="str">
        <f>work!E105</f>
        <v>Ridgewood Village</v>
      </c>
      <c r="C105" s="38">
        <f>work!F105</f>
        <v>45188989</v>
      </c>
      <c r="D105" s="38">
        <f>work!G105</f>
        <v>6220350</v>
      </c>
      <c r="E105" s="38">
        <f>work!H105</f>
        <v>29992735</v>
      </c>
      <c r="F105" s="38">
        <f>work!I105</f>
        <v>559025</v>
      </c>
      <c r="G105" s="38">
        <f>work!J105</f>
        <v>8416879</v>
      </c>
    </row>
    <row r="106" spans="1:7" ht="15">
      <c r="A106" s="38" t="str">
        <f>work!D106</f>
        <v>Bergen</v>
      </c>
      <c r="B106" s="38" t="str">
        <f>work!E106</f>
        <v>River Edge Borough</v>
      </c>
      <c r="C106" s="38">
        <f>work!F106</f>
        <v>12548053</v>
      </c>
      <c r="D106" s="38">
        <f>work!G106</f>
        <v>404400</v>
      </c>
      <c r="E106" s="38">
        <f>work!H106</f>
        <v>10970685</v>
      </c>
      <c r="F106" s="38">
        <f>work!I106</f>
        <v>0</v>
      </c>
      <c r="G106" s="38">
        <f>work!J106</f>
        <v>1172968</v>
      </c>
    </row>
    <row r="107" spans="1:7" ht="15">
      <c r="A107" s="38" t="str">
        <f>work!D107</f>
        <v>Bergen</v>
      </c>
      <c r="B107" s="38" t="str">
        <f>work!E107</f>
        <v>River Vale Township</v>
      </c>
      <c r="C107" s="38">
        <f>work!F107</f>
        <v>25080007</v>
      </c>
      <c r="D107" s="38">
        <f>work!G107</f>
        <v>15515193</v>
      </c>
      <c r="E107" s="38">
        <f>work!H107</f>
        <v>9472164</v>
      </c>
      <c r="F107" s="38">
        <f>work!I107</f>
        <v>10000</v>
      </c>
      <c r="G107" s="38">
        <f>work!J107</f>
        <v>82650</v>
      </c>
    </row>
    <row r="108" spans="1:7" ht="15">
      <c r="A108" s="38" t="str">
        <f>work!D108</f>
        <v>Bergen</v>
      </c>
      <c r="B108" s="38" t="str">
        <f>work!E108</f>
        <v>Rochelle Park Township</v>
      </c>
      <c r="C108" s="38">
        <f>work!F108</f>
        <v>5142176</v>
      </c>
      <c r="D108" s="38">
        <f>work!G108</f>
        <v>495647</v>
      </c>
      <c r="E108" s="38">
        <f>work!H108</f>
        <v>1906620</v>
      </c>
      <c r="F108" s="38">
        <f>work!I108</f>
        <v>44080</v>
      </c>
      <c r="G108" s="38">
        <f>work!J108</f>
        <v>2695829</v>
      </c>
    </row>
    <row r="109" spans="1:7" ht="15">
      <c r="A109" s="38" t="str">
        <f>work!D109</f>
        <v>Bergen</v>
      </c>
      <c r="B109" s="38" t="str">
        <f>work!E109</f>
        <v>Rockleigh Borough</v>
      </c>
      <c r="C109" s="38">
        <f>work!F109</f>
        <v>1470914</v>
      </c>
      <c r="D109" s="38">
        <f>work!G109</f>
        <v>0</v>
      </c>
      <c r="E109" s="38">
        <f>work!H109</f>
        <v>80590</v>
      </c>
      <c r="F109" s="38">
        <f>work!I109</f>
        <v>0</v>
      </c>
      <c r="G109" s="38">
        <f>work!J109</f>
        <v>1390324</v>
      </c>
    </row>
    <row r="110" spans="1:7" ht="15">
      <c r="A110" s="38" t="str">
        <f>work!D110</f>
        <v>Bergen</v>
      </c>
      <c r="B110" s="38" t="str">
        <f>work!E110</f>
        <v>Rutherford Borough</v>
      </c>
      <c r="C110" s="38">
        <f>work!F110</f>
        <v>39275582</v>
      </c>
      <c r="D110" s="38">
        <f>work!G110</f>
        <v>3270497</v>
      </c>
      <c r="E110" s="38">
        <f>work!H110</f>
        <v>10970292</v>
      </c>
      <c r="F110" s="38">
        <f>work!I110</f>
        <v>11691580</v>
      </c>
      <c r="G110" s="38">
        <f>work!J110</f>
        <v>13343213</v>
      </c>
    </row>
    <row r="111" spans="1:7" ht="15">
      <c r="A111" s="38" t="str">
        <f>work!D111</f>
        <v>Bergen</v>
      </c>
      <c r="B111" s="38" t="str">
        <f>work!E111</f>
        <v>Saddle Brook Township</v>
      </c>
      <c r="C111" s="38">
        <f>work!F111</f>
        <v>14285327</v>
      </c>
      <c r="D111" s="38">
        <f>work!G111</f>
        <v>961601</v>
      </c>
      <c r="E111" s="38">
        <f>work!H111</f>
        <v>5226306</v>
      </c>
      <c r="F111" s="38">
        <f>work!I111</f>
        <v>0</v>
      </c>
      <c r="G111" s="38">
        <f>work!J111</f>
        <v>8097420</v>
      </c>
    </row>
    <row r="112" spans="1:7" ht="15">
      <c r="A112" s="38" t="str">
        <f>work!D112</f>
        <v>Bergen</v>
      </c>
      <c r="B112" s="38" t="str">
        <f>work!E112</f>
        <v>Saddle River Borough</v>
      </c>
      <c r="C112" s="38">
        <f>work!F112</f>
        <v>17557456</v>
      </c>
      <c r="D112" s="38">
        <f>work!G112</f>
        <v>10694300</v>
      </c>
      <c r="E112" s="38">
        <f>work!H112</f>
        <v>4929428</v>
      </c>
      <c r="F112" s="38">
        <f>work!I112</f>
        <v>66000</v>
      </c>
      <c r="G112" s="38">
        <f>work!J112</f>
        <v>1867728</v>
      </c>
    </row>
    <row r="113" spans="1:7" ht="15">
      <c r="A113" s="38" t="str">
        <f>work!D113</f>
        <v>Bergen</v>
      </c>
      <c r="B113" s="38" t="str">
        <f>work!E113</f>
        <v>South Hackensack Twp</v>
      </c>
      <c r="C113" s="38">
        <f>work!F113</f>
        <v>4729622</v>
      </c>
      <c r="D113" s="38">
        <f>work!G113</f>
        <v>376900</v>
      </c>
      <c r="E113" s="38">
        <f>work!H113</f>
        <v>843833</v>
      </c>
      <c r="F113" s="38">
        <f>work!I113</f>
        <v>1027400</v>
      </c>
      <c r="G113" s="38">
        <f>work!J113</f>
        <v>2481489</v>
      </c>
    </row>
    <row r="114" spans="1:7" ht="15">
      <c r="A114" s="38" t="str">
        <f>work!D114</f>
        <v>Bergen</v>
      </c>
      <c r="B114" s="38" t="str">
        <f>work!E114</f>
        <v>Teaneck Township</v>
      </c>
      <c r="C114" s="38">
        <f>work!F114</f>
        <v>40814500</v>
      </c>
      <c r="D114" s="38">
        <f>work!G114</f>
        <v>5729161</v>
      </c>
      <c r="E114" s="38">
        <f>work!H114</f>
        <v>25669465</v>
      </c>
      <c r="F114" s="38">
        <f>work!I114</f>
        <v>163000</v>
      </c>
      <c r="G114" s="38">
        <f>work!J114</f>
        <v>9252874</v>
      </c>
    </row>
    <row r="115" spans="1:7" ht="15">
      <c r="A115" s="38" t="str">
        <f>work!D115</f>
        <v>Bergen</v>
      </c>
      <c r="B115" s="38" t="str">
        <f>work!E115</f>
        <v>Tenafly Borough</v>
      </c>
      <c r="C115" s="38">
        <f>work!F115</f>
        <v>42997191</v>
      </c>
      <c r="D115" s="38">
        <f>work!G115</f>
        <v>21154995</v>
      </c>
      <c r="E115" s="38">
        <f>work!H115</f>
        <v>17122056</v>
      </c>
      <c r="F115" s="38">
        <f>work!I115</f>
        <v>649250</v>
      </c>
      <c r="G115" s="38">
        <f>work!J115</f>
        <v>4070890</v>
      </c>
    </row>
    <row r="116" spans="1:7" ht="15">
      <c r="A116" s="38" t="str">
        <f>work!D116</f>
        <v>Bergen</v>
      </c>
      <c r="B116" s="38" t="str">
        <f>work!E116</f>
        <v>Teterboro Borough</v>
      </c>
      <c r="C116" s="38">
        <f>work!F116</f>
        <v>10904883</v>
      </c>
      <c r="D116" s="38">
        <f>work!G116</f>
        <v>0</v>
      </c>
      <c r="E116" s="38">
        <f>work!H116</f>
        <v>0</v>
      </c>
      <c r="F116" s="38">
        <f>work!I116</f>
        <v>0</v>
      </c>
      <c r="G116" s="38">
        <f>work!J116</f>
        <v>10904883</v>
      </c>
    </row>
    <row r="117" spans="1:7" ht="15">
      <c r="A117" s="38" t="str">
        <f>work!D117</f>
        <v>Bergen</v>
      </c>
      <c r="B117" s="38" t="str">
        <f>work!E117</f>
        <v>Upper Saddle River Borough</v>
      </c>
      <c r="C117" s="38">
        <f>work!F117</f>
        <v>33342061</v>
      </c>
      <c r="D117" s="38">
        <f>work!G117</f>
        <v>21372609</v>
      </c>
      <c r="E117" s="38">
        <f>work!H117</f>
        <v>7643064</v>
      </c>
      <c r="F117" s="38">
        <f>work!I117</f>
        <v>2743120</v>
      </c>
      <c r="G117" s="38">
        <f>work!J117</f>
        <v>1583268</v>
      </c>
    </row>
    <row r="118" spans="1:7" ht="15">
      <c r="A118" s="38" t="str">
        <f>work!D118</f>
        <v>Bergen</v>
      </c>
      <c r="B118" s="38" t="str">
        <f>work!E118</f>
        <v>Waldwick Borough</v>
      </c>
      <c r="C118" s="38">
        <f>work!F118</f>
        <v>8536742</v>
      </c>
      <c r="D118" s="38">
        <f>work!G118</f>
        <v>1187830</v>
      </c>
      <c r="E118" s="38">
        <f>work!H118</f>
        <v>6553030</v>
      </c>
      <c r="F118" s="38">
        <f>work!I118</f>
        <v>0</v>
      </c>
      <c r="G118" s="38">
        <f>work!J118</f>
        <v>795882</v>
      </c>
    </row>
    <row r="119" spans="1:7" ht="15">
      <c r="A119" s="38" t="str">
        <f>work!D119</f>
        <v>Bergen</v>
      </c>
      <c r="B119" s="38" t="str">
        <f>work!E119</f>
        <v>Wallington Borough</v>
      </c>
      <c r="C119" s="38">
        <f>work!F119</f>
        <v>3925631</v>
      </c>
      <c r="D119" s="38">
        <f>work!G119</f>
        <v>232000</v>
      </c>
      <c r="E119" s="38">
        <f>work!H119</f>
        <v>2091292</v>
      </c>
      <c r="F119" s="38">
        <f>work!I119</f>
        <v>400000</v>
      </c>
      <c r="G119" s="38">
        <f>work!J119</f>
        <v>1202339</v>
      </c>
    </row>
    <row r="120" spans="1:7" ht="15">
      <c r="A120" s="38" t="str">
        <f>work!D120</f>
        <v>Bergen</v>
      </c>
      <c r="B120" s="38" t="str">
        <f>work!E120</f>
        <v>Washington Township</v>
      </c>
      <c r="C120" s="38">
        <f>work!F120</f>
        <v>16286801</v>
      </c>
      <c r="D120" s="38">
        <f>work!G120</f>
        <v>578800</v>
      </c>
      <c r="E120" s="38">
        <f>work!H120</f>
        <v>9268144</v>
      </c>
      <c r="F120" s="38">
        <f>work!I120</f>
        <v>5245183</v>
      </c>
      <c r="G120" s="38">
        <f>work!J120</f>
        <v>1194674</v>
      </c>
    </row>
    <row r="121" spans="1:7" ht="15">
      <c r="A121" s="38" t="str">
        <f>work!D121</f>
        <v>Bergen</v>
      </c>
      <c r="B121" s="38" t="str">
        <f>work!E121</f>
        <v>Westwood Borough</v>
      </c>
      <c r="C121" s="38">
        <f>work!F121</f>
        <v>12368139</v>
      </c>
      <c r="D121" s="38">
        <f>work!G121</f>
        <v>1183800</v>
      </c>
      <c r="E121" s="38">
        <f>work!H121</f>
        <v>7269503</v>
      </c>
      <c r="F121" s="38">
        <f>work!I121</f>
        <v>0</v>
      </c>
      <c r="G121" s="38">
        <f>work!J121</f>
        <v>3914836</v>
      </c>
    </row>
    <row r="122" spans="1:7" ht="15">
      <c r="A122" s="38" t="str">
        <f>work!D122</f>
        <v>Bergen</v>
      </c>
      <c r="B122" s="38" t="str">
        <f>work!E122</f>
        <v>Woodcliff Lake Borough</v>
      </c>
      <c r="C122" s="38">
        <f>work!F122</f>
        <v>22952712</v>
      </c>
      <c r="D122" s="38">
        <f>work!G122</f>
        <v>1983900</v>
      </c>
      <c r="E122" s="38">
        <f>work!H122</f>
        <v>10707347</v>
      </c>
      <c r="F122" s="38">
        <f>work!I122</f>
        <v>1449500</v>
      </c>
      <c r="G122" s="38">
        <f>work!J122</f>
        <v>8811965</v>
      </c>
    </row>
    <row r="123" spans="1:7" ht="15">
      <c r="A123" s="38" t="str">
        <f>work!D123</f>
        <v>Bergen</v>
      </c>
      <c r="B123" s="38" t="str">
        <f>work!E123</f>
        <v>Wood-Ridge Borough</v>
      </c>
      <c r="C123" s="38">
        <f>work!F123</f>
        <v>77824882</v>
      </c>
      <c r="D123" s="38">
        <f>work!G123</f>
        <v>63052830</v>
      </c>
      <c r="E123" s="38">
        <f>work!H123</f>
        <v>188186</v>
      </c>
      <c r="F123" s="38">
        <f>work!I123</f>
        <v>8282341</v>
      </c>
      <c r="G123" s="38">
        <f>work!J123</f>
        <v>6301525</v>
      </c>
    </row>
    <row r="124" spans="1:7" ht="15">
      <c r="A124" s="38" t="str">
        <f>work!D124</f>
        <v>Bergen</v>
      </c>
      <c r="B124" s="38" t="str">
        <f>work!E124</f>
        <v>Wyckoff Township</v>
      </c>
      <c r="C124" s="38">
        <f>work!F124</f>
        <v>38132458</v>
      </c>
      <c r="D124" s="38">
        <f>work!G124</f>
        <v>6649193</v>
      </c>
      <c r="E124" s="38">
        <f>work!H124</f>
        <v>23665087</v>
      </c>
      <c r="F124" s="38">
        <f>work!I124</f>
        <v>730021</v>
      </c>
      <c r="G124" s="38">
        <f>work!J124</f>
        <v>7088157</v>
      </c>
    </row>
    <row r="125" spans="1:7" ht="15">
      <c r="A125" s="38" t="str">
        <f>work!D125</f>
        <v>Burlington</v>
      </c>
      <c r="B125" s="38" t="str">
        <f>work!E125</f>
        <v>Bass River Township</v>
      </c>
      <c r="C125" s="38">
        <f>work!F125</f>
        <v>868858</v>
      </c>
      <c r="D125" s="38">
        <f>work!G125</f>
        <v>5000</v>
      </c>
      <c r="E125" s="38">
        <f>work!H125</f>
        <v>676858</v>
      </c>
      <c r="F125" s="38">
        <f>work!I125</f>
        <v>165000</v>
      </c>
      <c r="G125" s="38">
        <f>work!J125</f>
        <v>22000</v>
      </c>
    </row>
    <row r="126" spans="1:7" ht="15">
      <c r="A126" s="38" t="str">
        <f>work!D126</f>
        <v>Burlington</v>
      </c>
      <c r="B126" s="38" t="str">
        <f>work!E126</f>
        <v>Beverly City</v>
      </c>
      <c r="C126" s="38">
        <f>work!F126</f>
        <v>533240</v>
      </c>
      <c r="D126" s="38">
        <f>work!G126</f>
        <v>0</v>
      </c>
      <c r="E126" s="38">
        <f>work!H126</f>
        <v>376340</v>
      </c>
      <c r="F126" s="38">
        <f>work!I126</f>
        <v>0</v>
      </c>
      <c r="G126" s="38">
        <f>work!J126</f>
        <v>156900</v>
      </c>
    </row>
    <row r="127" spans="1:7" ht="15">
      <c r="A127" s="38" t="str">
        <f>work!D127</f>
        <v>Burlington</v>
      </c>
      <c r="B127" s="38" t="str">
        <f>work!E127</f>
        <v>Bordentown City</v>
      </c>
      <c r="C127" s="38">
        <f>work!F127</f>
        <v>2200197</v>
      </c>
      <c r="D127" s="38">
        <f>work!G127</f>
        <v>117500</v>
      </c>
      <c r="E127" s="38">
        <f>work!H127</f>
        <v>1658920</v>
      </c>
      <c r="F127" s="38">
        <f>work!I127</f>
        <v>127100</v>
      </c>
      <c r="G127" s="38">
        <f>work!J127</f>
        <v>296677</v>
      </c>
    </row>
    <row r="128" spans="1:7" ht="15">
      <c r="A128" s="38" t="str">
        <f>work!D128</f>
        <v>Burlington</v>
      </c>
      <c r="B128" s="38" t="str">
        <f>work!E128</f>
        <v>Bordentown Township</v>
      </c>
      <c r="C128" s="38">
        <f>work!F128</f>
        <v>46302782</v>
      </c>
      <c r="D128" s="38">
        <f>work!G128</f>
        <v>13723735</v>
      </c>
      <c r="E128" s="38">
        <f>work!H128</f>
        <v>5749130</v>
      </c>
      <c r="F128" s="38">
        <f>work!I128</f>
        <v>2229758</v>
      </c>
      <c r="G128" s="38">
        <f>work!J128</f>
        <v>24600159</v>
      </c>
    </row>
    <row r="129" spans="1:7" ht="15">
      <c r="A129" s="38" t="str">
        <f>work!D129</f>
        <v>Burlington</v>
      </c>
      <c r="B129" s="38" t="str">
        <f>work!E129</f>
        <v>Burlington City</v>
      </c>
      <c r="C129" s="38">
        <f>work!F129</f>
        <v>5935190</v>
      </c>
      <c r="D129" s="38">
        <f>work!G129</f>
        <v>0</v>
      </c>
      <c r="E129" s="38">
        <f>work!H129</f>
        <v>4976683</v>
      </c>
      <c r="F129" s="38">
        <f>work!I129</f>
        <v>0</v>
      </c>
      <c r="G129" s="38">
        <f>work!J129</f>
        <v>958507</v>
      </c>
    </row>
    <row r="130" spans="1:7" ht="15">
      <c r="A130" s="38" t="str">
        <f>work!D130</f>
        <v>Burlington</v>
      </c>
      <c r="B130" s="38" t="str">
        <f>work!E130</f>
        <v>Burlington Township</v>
      </c>
      <c r="C130" s="38">
        <f>work!F130</f>
        <v>54290382</v>
      </c>
      <c r="D130" s="38">
        <f>work!G130</f>
        <v>10485553</v>
      </c>
      <c r="E130" s="38">
        <f>work!H130</f>
        <v>6472161</v>
      </c>
      <c r="F130" s="38">
        <f>work!I130</f>
        <v>29614167</v>
      </c>
      <c r="G130" s="38">
        <f>work!J130</f>
        <v>7718501</v>
      </c>
    </row>
    <row r="131" spans="1:7" ht="15">
      <c r="A131" s="38" t="str">
        <f>work!D131</f>
        <v>Burlington</v>
      </c>
      <c r="B131" s="38" t="str">
        <f>work!E131</f>
        <v>Chesterfield Township</v>
      </c>
      <c r="C131" s="38">
        <f>work!F131</f>
        <v>6235162</v>
      </c>
      <c r="D131" s="38">
        <f>work!G131</f>
        <v>231200</v>
      </c>
      <c r="E131" s="38">
        <f>work!H131</f>
        <v>4259788</v>
      </c>
      <c r="F131" s="38">
        <f>work!I131</f>
        <v>284693</v>
      </c>
      <c r="G131" s="38">
        <f>work!J131</f>
        <v>1459481</v>
      </c>
    </row>
    <row r="132" spans="1:7" ht="15">
      <c r="A132" s="38" t="str">
        <f>work!D132</f>
        <v>Burlington</v>
      </c>
      <c r="B132" s="38" t="str">
        <f>work!E132</f>
        <v>Cinnaminson Township</v>
      </c>
      <c r="C132" s="38">
        <f>work!F132</f>
        <v>40539593</v>
      </c>
      <c r="D132" s="38">
        <f>work!G132</f>
        <v>6238550</v>
      </c>
      <c r="E132" s="38">
        <f>work!H132</f>
        <v>7882539</v>
      </c>
      <c r="F132" s="38">
        <f>work!I132</f>
        <v>18069916</v>
      </c>
      <c r="G132" s="38">
        <f>work!J132</f>
        <v>8348588</v>
      </c>
    </row>
    <row r="133" spans="1:7" ht="15">
      <c r="A133" s="38" t="str">
        <f>work!D133</f>
        <v>Burlington</v>
      </c>
      <c r="B133" s="38" t="str">
        <f>work!E133</f>
        <v>Delanco Township</v>
      </c>
      <c r="C133" s="38">
        <f>work!F133</f>
        <v>18247585</v>
      </c>
      <c r="D133" s="38">
        <f>work!G133</f>
        <v>6154236</v>
      </c>
      <c r="E133" s="38">
        <f>work!H133</f>
        <v>2008662</v>
      </c>
      <c r="F133" s="38">
        <f>work!I133</f>
        <v>3700000</v>
      </c>
      <c r="G133" s="38">
        <f>work!J133</f>
        <v>6384687</v>
      </c>
    </row>
    <row r="134" spans="1:7" ht="15">
      <c r="A134" s="38" t="str">
        <f>work!D134</f>
        <v>Burlington</v>
      </c>
      <c r="B134" s="38" t="str">
        <f>work!E134</f>
        <v>Delran Township</v>
      </c>
      <c r="C134" s="38">
        <f>work!F134</f>
        <v>44547614</v>
      </c>
      <c r="D134" s="38">
        <f>work!G134</f>
        <v>20279260</v>
      </c>
      <c r="E134" s="38">
        <f>work!H134</f>
        <v>7837176</v>
      </c>
      <c r="F134" s="38">
        <f>work!I134</f>
        <v>1413136</v>
      </c>
      <c r="G134" s="38">
        <f>work!J134</f>
        <v>15018042</v>
      </c>
    </row>
    <row r="135" spans="1:7" ht="15">
      <c r="A135" s="38" t="str">
        <f>work!D135</f>
        <v>Burlington</v>
      </c>
      <c r="B135" s="38" t="str">
        <f>work!E135</f>
        <v>Eastampton Township</v>
      </c>
      <c r="C135" s="38">
        <f>work!F135</f>
        <v>32100119</v>
      </c>
      <c r="D135" s="38">
        <f>work!G135</f>
        <v>30031400</v>
      </c>
      <c r="E135" s="38">
        <f>work!H135</f>
        <v>1675782</v>
      </c>
      <c r="F135" s="38">
        <f>work!I135</f>
        <v>139100</v>
      </c>
      <c r="G135" s="38">
        <f>work!J135</f>
        <v>253837</v>
      </c>
    </row>
    <row r="136" spans="1:7" ht="15">
      <c r="A136" s="38" t="str">
        <f>work!D136</f>
        <v>Burlington</v>
      </c>
      <c r="B136" s="38" t="str">
        <f>work!E136</f>
        <v>Edgewater Park Township</v>
      </c>
      <c r="C136" s="38">
        <f>work!F136</f>
        <v>27372594</v>
      </c>
      <c r="D136" s="38">
        <f>work!G136</f>
        <v>1066285</v>
      </c>
      <c r="E136" s="38">
        <f>work!H136</f>
        <v>3168782</v>
      </c>
      <c r="F136" s="38">
        <f>work!I136</f>
        <v>21983001</v>
      </c>
      <c r="G136" s="38">
        <f>work!J136</f>
        <v>1154526</v>
      </c>
    </row>
    <row r="137" spans="1:7" ht="15">
      <c r="A137" s="38" t="str">
        <f>work!D137</f>
        <v>Burlington</v>
      </c>
      <c r="B137" s="38" t="str">
        <f>work!E137</f>
        <v>Evesham Township</v>
      </c>
      <c r="C137" s="38">
        <f>work!F137</f>
        <v>105126273</v>
      </c>
      <c r="D137" s="38">
        <f>work!G137</f>
        <v>2952491</v>
      </c>
      <c r="E137" s="38">
        <f>work!H137</f>
        <v>20397594</v>
      </c>
      <c r="F137" s="38">
        <f>work!I137</f>
        <v>45409185</v>
      </c>
      <c r="G137" s="38">
        <f>work!J137</f>
        <v>36367003</v>
      </c>
    </row>
    <row r="138" spans="1:7" ht="15">
      <c r="A138" s="38" t="str">
        <f>work!D138</f>
        <v>Burlington</v>
      </c>
      <c r="B138" s="38" t="str">
        <f>work!E138</f>
        <v>Fieldsboro Borough</v>
      </c>
      <c r="C138" s="38">
        <f>work!F138</f>
        <v>681794</v>
      </c>
      <c r="D138" s="38">
        <f>work!G138</f>
        <v>229000</v>
      </c>
      <c r="E138" s="38">
        <f>work!H138</f>
        <v>432794</v>
      </c>
      <c r="F138" s="38">
        <f>work!I138</f>
        <v>0</v>
      </c>
      <c r="G138" s="38">
        <f>work!J138</f>
        <v>20000</v>
      </c>
    </row>
    <row r="139" spans="1:7" ht="15">
      <c r="A139" s="38" t="str">
        <f>work!D139</f>
        <v>Burlington</v>
      </c>
      <c r="B139" s="38" t="str">
        <f>work!E139</f>
        <v>Florence Township</v>
      </c>
      <c r="C139" s="38">
        <f>work!F139</f>
        <v>61992341</v>
      </c>
      <c r="D139" s="38">
        <f>work!G139</f>
        <v>1132974</v>
      </c>
      <c r="E139" s="38">
        <f>work!H139</f>
        <v>6120210</v>
      </c>
      <c r="F139" s="38">
        <f>work!I139</f>
        <v>27600870</v>
      </c>
      <c r="G139" s="38">
        <f>work!J139</f>
        <v>27138287</v>
      </c>
    </row>
    <row r="140" spans="1:7" ht="15">
      <c r="A140" s="38" t="str">
        <f>work!D140</f>
        <v>Burlington</v>
      </c>
      <c r="B140" s="38" t="str">
        <f>work!E140</f>
        <v>Hainesport Township</v>
      </c>
      <c r="C140" s="38">
        <f>work!F140</f>
        <v>15103331</v>
      </c>
      <c r="D140" s="38">
        <f>work!G140</f>
        <v>6414115</v>
      </c>
      <c r="E140" s="38">
        <f>work!H140</f>
        <v>2491489</v>
      </c>
      <c r="F140" s="38">
        <f>work!I140</f>
        <v>1015486</v>
      </c>
      <c r="G140" s="38">
        <f>work!J140</f>
        <v>5182241</v>
      </c>
    </row>
    <row r="141" spans="1:7" ht="15">
      <c r="A141" s="38" t="str">
        <f>work!D141</f>
        <v>Burlington</v>
      </c>
      <c r="B141" s="38" t="str">
        <f>work!E141</f>
        <v>Lumberton Township</v>
      </c>
      <c r="C141" s="38">
        <f>work!F141</f>
        <v>7372433</v>
      </c>
      <c r="D141" s="38">
        <f>work!G141</f>
        <v>369385</v>
      </c>
      <c r="E141" s="38">
        <f>work!H141</f>
        <v>4517695</v>
      </c>
      <c r="F141" s="38">
        <f>work!I141</f>
        <v>234860</v>
      </c>
      <c r="G141" s="38">
        <f>work!J141</f>
        <v>2250493</v>
      </c>
    </row>
    <row r="142" spans="1:7" ht="15">
      <c r="A142" s="38" t="str">
        <f>work!D142</f>
        <v>Burlington</v>
      </c>
      <c r="B142" s="38" t="str">
        <f>work!E142</f>
        <v>Mansfield Township</v>
      </c>
      <c r="C142" s="38">
        <f>work!F142</f>
        <v>33718772</v>
      </c>
      <c r="D142" s="38">
        <f>work!G142</f>
        <v>1167725</v>
      </c>
      <c r="E142" s="38">
        <f>work!H142</f>
        <v>5259603</v>
      </c>
      <c r="F142" s="38">
        <f>work!I142</f>
        <v>20815857</v>
      </c>
      <c r="G142" s="38">
        <f>work!J142</f>
        <v>6475587</v>
      </c>
    </row>
    <row r="143" spans="1:7" ht="15">
      <c r="A143" s="38" t="str">
        <f>work!D143</f>
        <v>Burlington</v>
      </c>
      <c r="B143" s="38" t="str">
        <f>work!E143</f>
        <v>Maple Shade Township</v>
      </c>
      <c r="C143" s="38">
        <f>work!F143</f>
        <v>17616986</v>
      </c>
      <c r="D143" s="38">
        <f>work!G143</f>
        <v>811728</v>
      </c>
      <c r="E143" s="38">
        <f>work!H143</f>
        <v>4180536</v>
      </c>
      <c r="F143" s="38">
        <f>work!I143</f>
        <v>7174983</v>
      </c>
      <c r="G143" s="38">
        <f>work!J143</f>
        <v>5449739</v>
      </c>
    </row>
    <row r="144" spans="1:7" ht="15">
      <c r="A144" s="38" t="str">
        <f>work!D144</f>
        <v>Burlington</v>
      </c>
      <c r="B144" s="38" t="str">
        <f>work!E144</f>
        <v>Medford Township</v>
      </c>
      <c r="C144" s="38">
        <f>work!F144</f>
        <v>80846740</v>
      </c>
      <c r="D144" s="38">
        <f>work!G144</f>
        <v>63161574</v>
      </c>
      <c r="E144" s="38">
        <f>work!H144</f>
        <v>11317550</v>
      </c>
      <c r="F144" s="38">
        <f>work!I144</f>
        <v>1789750</v>
      </c>
      <c r="G144" s="38">
        <f>work!J144</f>
        <v>4577866</v>
      </c>
    </row>
    <row r="145" spans="1:7" ht="15">
      <c r="A145" s="38" t="str">
        <f>work!D145</f>
        <v>Burlington</v>
      </c>
      <c r="B145" s="38" t="str">
        <f>work!E145</f>
        <v>Medford Lakes Borough</v>
      </c>
      <c r="C145" s="38">
        <f>work!F145</f>
        <v>2683402</v>
      </c>
      <c r="D145" s="38">
        <f>work!G145</f>
        <v>35700</v>
      </c>
      <c r="E145" s="38">
        <f>work!H145</f>
        <v>2584972</v>
      </c>
      <c r="F145" s="38">
        <f>work!I145</f>
        <v>0</v>
      </c>
      <c r="G145" s="38">
        <f>work!J145</f>
        <v>62730</v>
      </c>
    </row>
    <row r="146" spans="1:7" ht="15">
      <c r="A146" s="38" t="str">
        <f>work!D146</f>
        <v>Burlington</v>
      </c>
      <c r="B146" s="38" t="str">
        <f>work!E146</f>
        <v>Moorestown Township</v>
      </c>
      <c r="C146" s="38">
        <f>work!F146</f>
        <v>40844798</v>
      </c>
      <c r="D146" s="38">
        <f>work!G146</f>
        <v>3059223</v>
      </c>
      <c r="E146" s="38">
        <f>work!H146</f>
        <v>19156850</v>
      </c>
      <c r="F146" s="38">
        <f>work!I146</f>
        <v>1877355</v>
      </c>
      <c r="G146" s="38">
        <f>work!J146</f>
        <v>16751370</v>
      </c>
    </row>
    <row r="147" spans="1:7" ht="15">
      <c r="A147" s="38" t="str">
        <f>work!D147</f>
        <v>Burlington</v>
      </c>
      <c r="B147" s="38" t="str">
        <f>work!E147</f>
        <v>Mount Holly Township</v>
      </c>
      <c r="C147" s="38">
        <f>work!F147</f>
        <v>13558489</v>
      </c>
      <c r="D147" s="38">
        <f>work!G147</f>
        <v>7160300</v>
      </c>
      <c r="E147" s="38">
        <f>work!H147</f>
        <v>2809399</v>
      </c>
      <c r="F147" s="38">
        <f>work!I147</f>
        <v>22600</v>
      </c>
      <c r="G147" s="38">
        <f>work!J147</f>
        <v>3566190</v>
      </c>
    </row>
    <row r="148" spans="1:7" ht="15">
      <c r="A148" s="38" t="str">
        <f>work!D148</f>
        <v>Burlington</v>
      </c>
      <c r="B148" s="38" t="str">
        <f>work!E148</f>
        <v>Mount Laurel Township</v>
      </c>
      <c r="C148" s="38">
        <f>work!F148</f>
        <v>110486610</v>
      </c>
      <c r="D148" s="38">
        <f>work!G148</f>
        <v>50967721</v>
      </c>
      <c r="E148" s="38">
        <f>work!H148</f>
        <v>22908393</v>
      </c>
      <c r="F148" s="38">
        <f>work!I148</f>
        <v>4508751</v>
      </c>
      <c r="G148" s="38">
        <f>work!J148</f>
        <v>32101745</v>
      </c>
    </row>
    <row r="149" spans="1:7" ht="15">
      <c r="A149" s="38" t="str">
        <f>work!D149</f>
        <v>Burlington</v>
      </c>
      <c r="B149" s="38" t="str">
        <f>work!E149</f>
        <v>New Hanover Township</v>
      </c>
      <c r="C149" s="38">
        <f>work!F149</f>
        <v>800256</v>
      </c>
      <c r="D149" s="38">
        <f>work!G149</f>
        <v>428000</v>
      </c>
      <c r="E149" s="38">
        <f>work!H149</f>
        <v>206756</v>
      </c>
      <c r="F149" s="38">
        <f>work!I149</f>
        <v>120450</v>
      </c>
      <c r="G149" s="38">
        <f>work!J149</f>
        <v>45050</v>
      </c>
    </row>
    <row r="150" spans="1:7" ht="15">
      <c r="A150" s="38" t="str">
        <f>work!D150</f>
        <v>Burlington</v>
      </c>
      <c r="B150" s="38" t="str">
        <f>work!E150</f>
        <v>North Hanover Township</v>
      </c>
      <c r="C150" s="38">
        <f>work!F150</f>
        <v>11682632</v>
      </c>
      <c r="D150" s="38">
        <f>work!G150</f>
        <v>804101</v>
      </c>
      <c r="E150" s="38">
        <f>work!H150</f>
        <v>1549992</v>
      </c>
      <c r="F150" s="38">
        <f>work!I150</f>
        <v>337751</v>
      </c>
      <c r="G150" s="38">
        <f>work!J150</f>
        <v>8990788</v>
      </c>
    </row>
    <row r="151" spans="1:7" ht="15">
      <c r="A151" s="38" t="str">
        <f>work!D151</f>
        <v>Burlington</v>
      </c>
      <c r="B151" s="38" t="str">
        <f>work!E151</f>
        <v>Palmyra Borough</v>
      </c>
      <c r="C151" s="38">
        <f>work!F151</f>
        <v>5584700</v>
      </c>
      <c r="D151" s="38">
        <f>work!G151</f>
        <v>0</v>
      </c>
      <c r="E151" s="38">
        <f>work!H151</f>
        <v>2011166</v>
      </c>
      <c r="F151" s="38">
        <f>work!I151</f>
        <v>3321000</v>
      </c>
      <c r="G151" s="38">
        <f>work!J151</f>
        <v>252534</v>
      </c>
    </row>
    <row r="152" spans="1:7" ht="15">
      <c r="A152" s="38" t="str">
        <f>work!D152</f>
        <v>Burlington</v>
      </c>
      <c r="B152" s="38" t="str">
        <f>work!E152</f>
        <v>Pemberton Borough</v>
      </c>
      <c r="C152" s="38">
        <f>work!F152</f>
        <v>1185185</v>
      </c>
      <c r="D152" s="38">
        <f>work!G152</f>
        <v>3500</v>
      </c>
      <c r="E152" s="38">
        <f>work!H152</f>
        <v>618089</v>
      </c>
      <c r="F152" s="38">
        <f>work!I152</f>
        <v>0</v>
      </c>
      <c r="G152" s="38">
        <f>work!J152</f>
        <v>563596</v>
      </c>
    </row>
    <row r="153" spans="1:7" ht="15">
      <c r="A153" s="38" t="str">
        <f>work!D153</f>
        <v>Burlington</v>
      </c>
      <c r="B153" s="38" t="str">
        <f>work!E153</f>
        <v>Pemberton Township</v>
      </c>
      <c r="C153" s="38">
        <f>work!F153</f>
        <v>35414378</v>
      </c>
      <c r="D153" s="38">
        <f>work!G153</f>
        <v>855215</v>
      </c>
      <c r="E153" s="38">
        <f>work!H153</f>
        <v>8858264</v>
      </c>
      <c r="F153" s="38">
        <f>work!I153</f>
        <v>22196736</v>
      </c>
      <c r="G153" s="38">
        <f>work!J153</f>
        <v>3504163</v>
      </c>
    </row>
    <row r="154" spans="1:7" ht="15">
      <c r="A154" s="38" t="str">
        <f>work!D154</f>
        <v>Burlington</v>
      </c>
      <c r="B154" s="38" t="str">
        <f>work!E154</f>
        <v>Riverside Township</v>
      </c>
      <c r="C154" s="38">
        <f>work!F154</f>
        <v>8024794</v>
      </c>
      <c r="D154" s="38">
        <f>work!G154</f>
        <v>2662377</v>
      </c>
      <c r="E154" s="38">
        <f>work!H154</f>
        <v>4939257</v>
      </c>
      <c r="F154" s="38">
        <f>work!I154</f>
        <v>0</v>
      </c>
      <c r="G154" s="38">
        <f>work!J154</f>
        <v>423160</v>
      </c>
    </row>
    <row r="155" spans="1:7" ht="15">
      <c r="A155" s="38" t="str">
        <f>work!D155</f>
        <v>Burlington</v>
      </c>
      <c r="B155" s="38" t="str">
        <f>work!E155</f>
        <v>Riverton Borough</v>
      </c>
      <c r="C155" s="38">
        <f>work!F155</f>
        <v>2067529</v>
      </c>
      <c r="D155" s="38">
        <f>work!G155</f>
        <v>0</v>
      </c>
      <c r="E155" s="38">
        <f>work!H155</f>
        <v>1653476</v>
      </c>
      <c r="F155" s="38">
        <f>work!I155</f>
        <v>0</v>
      </c>
      <c r="G155" s="38">
        <f>work!J155</f>
        <v>414053</v>
      </c>
    </row>
    <row r="156" spans="1:7" ht="15">
      <c r="A156" s="38" t="str">
        <f>work!D156</f>
        <v>Burlington</v>
      </c>
      <c r="B156" s="38" t="str">
        <f>work!E156</f>
        <v>Shamong Township</v>
      </c>
      <c r="C156" s="38">
        <f>work!F156</f>
        <v>4350522</v>
      </c>
      <c r="D156" s="38">
        <f>work!G156</f>
        <v>1300550</v>
      </c>
      <c r="E156" s="38">
        <f>work!H156</f>
        <v>2641460</v>
      </c>
      <c r="F156" s="38">
        <f>work!I156</f>
        <v>203200</v>
      </c>
      <c r="G156" s="38">
        <f>work!J156</f>
        <v>205312</v>
      </c>
    </row>
    <row r="157" spans="1:7" ht="15">
      <c r="A157" s="38" t="str">
        <f>work!D157</f>
        <v>Burlington</v>
      </c>
      <c r="B157" s="38" t="str">
        <f>work!E157</f>
        <v>Southampton Township</v>
      </c>
      <c r="C157" s="38">
        <f>work!F157</f>
        <v>8192939</v>
      </c>
      <c r="D157" s="38">
        <f>work!G157</f>
        <v>268387</v>
      </c>
      <c r="E157" s="38">
        <f>work!H157</f>
        <v>5694291</v>
      </c>
      <c r="F157" s="38">
        <f>work!I157</f>
        <v>1371375</v>
      </c>
      <c r="G157" s="38">
        <f>work!J157</f>
        <v>858886</v>
      </c>
    </row>
    <row r="158" spans="1:7" ht="15">
      <c r="A158" s="38" t="str">
        <f>work!D158</f>
        <v>Burlington</v>
      </c>
      <c r="B158" s="38" t="str">
        <f>work!E158</f>
        <v>Springfield Township</v>
      </c>
      <c r="C158" s="38">
        <f>work!F158</f>
        <v>5353886</v>
      </c>
      <c r="D158" s="38">
        <f>work!G158</f>
        <v>1242064</v>
      </c>
      <c r="E158" s="38">
        <f>work!H158</f>
        <v>2040768</v>
      </c>
      <c r="F158" s="38">
        <f>work!I158</f>
        <v>1392229</v>
      </c>
      <c r="G158" s="38">
        <f>work!J158</f>
        <v>678825</v>
      </c>
    </row>
    <row r="159" spans="1:7" ht="15">
      <c r="A159" s="38" t="str">
        <f>work!D159</f>
        <v>Burlington</v>
      </c>
      <c r="B159" s="38" t="str">
        <f>work!E159</f>
        <v>Tabernacle Township</v>
      </c>
      <c r="C159" s="38">
        <f>work!F159</f>
        <v>11313101</v>
      </c>
      <c r="D159" s="38">
        <f>work!G159</f>
        <v>6341900</v>
      </c>
      <c r="E159" s="38">
        <f>work!H159</f>
        <v>3535197</v>
      </c>
      <c r="F159" s="38">
        <f>work!I159</f>
        <v>687023</v>
      </c>
      <c r="G159" s="38">
        <f>work!J159</f>
        <v>748981</v>
      </c>
    </row>
    <row r="160" spans="1:7" ht="15">
      <c r="A160" s="38" t="str">
        <f>work!D160</f>
        <v>Burlington</v>
      </c>
      <c r="B160" s="38" t="str">
        <f>work!E160</f>
        <v>Washington Township</v>
      </c>
      <c r="C160" s="38">
        <f>work!F160</f>
        <v>1122014</v>
      </c>
      <c r="D160" s="38">
        <f>work!G160</f>
        <v>402800</v>
      </c>
      <c r="E160" s="38">
        <f>work!H160</f>
        <v>418181</v>
      </c>
      <c r="F160" s="38">
        <f>work!I160</f>
        <v>93865</v>
      </c>
      <c r="G160" s="38">
        <f>work!J160</f>
        <v>207168</v>
      </c>
    </row>
    <row r="161" spans="1:7" ht="15">
      <c r="A161" s="38" t="str">
        <f>work!D161</f>
        <v>Burlington</v>
      </c>
      <c r="B161" s="38" t="str">
        <f>work!E161</f>
        <v>Westampton Township</v>
      </c>
      <c r="C161" s="38">
        <f>work!F161</f>
        <v>15519209</v>
      </c>
      <c r="D161" s="38">
        <f>work!G161</f>
        <v>182000</v>
      </c>
      <c r="E161" s="38">
        <f>work!H161</f>
        <v>3119932</v>
      </c>
      <c r="F161" s="38">
        <f>work!I161</f>
        <v>1470418</v>
      </c>
      <c r="G161" s="38">
        <f>work!J161</f>
        <v>10746859</v>
      </c>
    </row>
    <row r="162" spans="1:7" ht="15">
      <c r="A162" s="38" t="str">
        <f>work!D162</f>
        <v>Burlington</v>
      </c>
      <c r="B162" s="38" t="str">
        <f>work!E162</f>
        <v>Willingboro Township</v>
      </c>
      <c r="C162" s="38">
        <f>work!F162</f>
        <v>24039799</v>
      </c>
      <c r="D162" s="38">
        <f>work!G162</f>
        <v>741680</v>
      </c>
      <c r="E162" s="38">
        <f>work!H162</f>
        <v>18233440</v>
      </c>
      <c r="F162" s="38">
        <f>work!I162</f>
        <v>0</v>
      </c>
      <c r="G162" s="38">
        <f>work!J162</f>
        <v>5064679</v>
      </c>
    </row>
    <row r="163" spans="1:7" ht="15">
      <c r="A163" s="38" t="str">
        <f>work!D163</f>
        <v>Burlington</v>
      </c>
      <c r="B163" s="38" t="str">
        <f>work!E163</f>
        <v>Woodland Township</v>
      </c>
      <c r="C163" s="38">
        <f>work!F163</f>
        <v>1079505</v>
      </c>
      <c r="D163" s="38">
        <f>work!G163</f>
        <v>117500</v>
      </c>
      <c r="E163" s="38">
        <f>work!H163</f>
        <v>459910</v>
      </c>
      <c r="F163" s="38">
        <f>work!I163</f>
        <v>0</v>
      </c>
      <c r="G163" s="38">
        <f>work!J163</f>
        <v>502095</v>
      </c>
    </row>
    <row r="164" spans="1:7" ht="15">
      <c r="A164" s="38" t="str">
        <f>work!D164</f>
        <v>Burlington</v>
      </c>
      <c r="B164" s="38" t="str">
        <f>work!E164</f>
        <v>Wrightstown Borough</v>
      </c>
      <c r="C164" s="38">
        <f>work!F164</f>
        <v>251612</v>
      </c>
      <c r="D164" s="38">
        <f>work!G164</f>
        <v>0</v>
      </c>
      <c r="E164" s="38">
        <f>work!H164</f>
        <v>120362</v>
      </c>
      <c r="F164" s="38">
        <f>work!I164</f>
        <v>0</v>
      </c>
      <c r="G164" s="38">
        <f>work!J164</f>
        <v>131250</v>
      </c>
    </row>
    <row r="165" spans="1:7" ht="15">
      <c r="A165" s="38" t="str">
        <f>work!D165</f>
        <v>Camden</v>
      </c>
      <c r="B165" s="38" t="str">
        <f>work!E165</f>
        <v>Audubon Borough</v>
      </c>
      <c r="C165" s="38">
        <f>work!F165</f>
        <v>5262692</v>
      </c>
      <c r="D165" s="38">
        <f>work!G165</f>
        <v>152500</v>
      </c>
      <c r="E165" s="38">
        <f>work!H165</f>
        <v>3034907</v>
      </c>
      <c r="F165" s="38">
        <f>work!I165</f>
        <v>0</v>
      </c>
      <c r="G165" s="38">
        <f>work!J165</f>
        <v>2075285</v>
      </c>
    </row>
    <row r="166" spans="1:7" ht="15">
      <c r="A166" s="38" t="str">
        <f>work!D166</f>
        <v>Camden</v>
      </c>
      <c r="B166" s="38" t="str">
        <f>work!E166</f>
        <v>Audubon Park Borough</v>
      </c>
      <c r="C166" s="38">
        <f>work!F166</f>
        <v>195434</v>
      </c>
      <c r="D166" s="38">
        <f>work!G166</f>
        <v>0</v>
      </c>
      <c r="E166" s="38">
        <f>work!H166</f>
        <v>195434</v>
      </c>
      <c r="F166" s="38">
        <f>work!I166</f>
        <v>0</v>
      </c>
      <c r="G166" s="38">
        <f>work!J166</f>
        <v>0</v>
      </c>
    </row>
    <row r="167" spans="1:7" ht="15">
      <c r="A167" s="38" t="str">
        <f>work!D167</f>
        <v>Camden</v>
      </c>
      <c r="B167" s="38" t="str">
        <f>work!E167</f>
        <v>Barrington Borough</v>
      </c>
      <c r="C167" s="38">
        <f>work!F167</f>
        <v>5701544</v>
      </c>
      <c r="D167" s="38">
        <f>work!G167</f>
        <v>1260880</v>
      </c>
      <c r="E167" s="38">
        <f>work!H167</f>
        <v>3331576</v>
      </c>
      <c r="F167" s="38">
        <f>work!I167</f>
        <v>8500</v>
      </c>
      <c r="G167" s="38">
        <f>work!J167</f>
        <v>1100588</v>
      </c>
    </row>
    <row r="168" spans="1:7" ht="15">
      <c r="A168" s="38" t="str">
        <f>work!D168</f>
        <v>Camden</v>
      </c>
      <c r="B168" s="38" t="str">
        <f>work!E168</f>
        <v>Bellmawr Borough</v>
      </c>
      <c r="C168" s="38">
        <f>work!F168</f>
        <v>2824191</v>
      </c>
      <c r="D168" s="38">
        <f>work!G168</f>
        <v>0</v>
      </c>
      <c r="E168" s="38">
        <f>work!H168</f>
        <v>1764986</v>
      </c>
      <c r="F168" s="38">
        <f>work!I168</f>
        <v>0</v>
      </c>
      <c r="G168" s="38">
        <f>work!J168</f>
        <v>1059205</v>
      </c>
    </row>
    <row r="169" spans="1:7" ht="15">
      <c r="A169" s="38" t="str">
        <f>work!D169</f>
        <v>Camden</v>
      </c>
      <c r="B169" s="38" t="str">
        <f>work!E169</f>
        <v>Berlin Borough</v>
      </c>
      <c r="C169" s="38">
        <f>work!F169</f>
        <v>8913498</v>
      </c>
      <c r="D169" s="38">
        <f>work!G169</f>
        <v>3659312</v>
      </c>
      <c r="E169" s="38">
        <f>work!H169</f>
        <v>3679914</v>
      </c>
      <c r="F169" s="38">
        <f>work!I169</f>
        <v>0</v>
      </c>
      <c r="G169" s="38">
        <f>work!J169</f>
        <v>1574272</v>
      </c>
    </row>
    <row r="170" spans="1:7" ht="15">
      <c r="A170" s="38" t="str">
        <f>work!D170</f>
        <v>Camden</v>
      </c>
      <c r="B170" s="38" t="str">
        <f>work!E170</f>
        <v>Berlin Township</v>
      </c>
      <c r="C170" s="38">
        <f>work!F170</f>
        <v>9505652</v>
      </c>
      <c r="D170" s="38">
        <f>work!G170</f>
        <v>1134750</v>
      </c>
      <c r="E170" s="38">
        <f>work!H170</f>
        <v>2143585</v>
      </c>
      <c r="F170" s="38">
        <f>work!I170</f>
        <v>106000</v>
      </c>
      <c r="G170" s="38">
        <f>work!J170</f>
        <v>6121317</v>
      </c>
    </row>
    <row r="171" spans="1:7" ht="15">
      <c r="A171" s="38" t="str">
        <f>work!D171</f>
        <v>Camden</v>
      </c>
      <c r="B171" s="38" t="str">
        <f>work!E171</f>
        <v>Brooklawn Borough</v>
      </c>
      <c r="C171" s="38">
        <f>work!F171</f>
        <v>3034793</v>
      </c>
      <c r="D171" s="38">
        <f>work!G171</f>
        <v>0</v>
      </c>
      <c r="E171" s="38">
        <f>work!H171</f>
        <v>600013</v>
      </c>
      <c r="F171" s="38">
        <f>work!I171</f>
        <v>95000</v>
      </c>
      <c r="G171" s="38">
        <f>work!J171</f>
        <v>2339780</v>
      </c>
    </row>
    <row r="172" spans="1:7" ht="15">
      <c r="A172" s="38" t="str">
        <f>work!D172</f>
        <v>Camden</v>
      </c>
      <c r="B172" s="38" t="str">
        <f>work!E172</f>
        <v>Camden City</v>
      </c>
      <c r="C172" s="38">
        <f>work!F172</f>
        <v>48295759</v>
      </c>
      <c r="D172" s="38">
        <f>work!G172</f>
        <v>9576225</v>
      </c>
      <c r="E172" s="38">
        <f>work!H172</f>
        <v>6024664</v>
      </c>
      <c r="F172" s="38">
        <f>work!I172</f>
        <v>4939142</v>
      </c>
      <c r="G172" s="38">
        <f>work!J172</f>
        <v>27755728</v>
      </c>
    </row>
    <row r="173" spans="1:7" ht="15">
      <c r="A173" s="38" t="str">
        <f>work!D173</f>
        <v>Camden</v>
      </c>
      <c r="B173" s="38" t="str">
        <f>work!E173</f>
        <v>Cherry Hill Township</v>
      </c>
      <c r="C173" s="38">
        <f>work!F173</f>
        <v>107816801</v>
      </c>
      <c r="D173" s="38">
        <f>work!G173</f>
        <v>21444828</v>
      </c>
      <c r="E173" s="38">
        <f>work!H173</f>
        <v>35070636</v>
      </c>
      <c r="F173" s="38">
        <f>work!I173</f>
        <v>8755055</v>
      </c>
      <c r="G173" s="38">
        <f>work!J173</f>
        <v>42546282</v>
      </c>
    </row>
    <row r="174" spans="1:7" ht="15">
      <c r="A174" s="38" t="str">
        <f>work!D174</f>
        <v>Camden</v>
      </c>
      <c r="B174" s="38" t="str">
        <f>work!E174</f>
        <v>Chesilhurst Borough</v>
      </c>
      <c r="C174" s="38">
        <f>work!F174</f>
        <v>553520</v>
      </c>
      <c r="D174" s="38">
        <f>work!G174</f>
        <v>197500</v>
      </c>
      <c r="E174" s="38">
        <f>work!H174</f>
        <v>292981</v>
      </c>
      <c r="F174" s="38">
        <f>work!I174</f>
        <v>47639</v>
      </c>
      <c r="G174" s="38">
        <f>work!J174</f>
        <v>15400</v>
      </c>
    </row>
    <row r="175" spans="1:7" ht="15">
      <c r="A175" s="38" t="str">
        <f>work!D175</f>
        <v>Camden</v>
      </c>
      <c r="B175" s="38" t="str">
        <f>work!E175</f>
        <v>Clementon Borough</v>
      </c>
      <c r="C175" s="38">
        <f>work!F175</f>
        <v>3001701</v>
      </c>
      <c r="D175" s="38">
        <f>work!G175</f>
        <v>21550</v>
      </c>
      <c r="E175" s="38">
        <f>work!H175</f>
        <v>2161880</v>
      </c>
      <c r="F175" s="38">
        <f>work!I175</f>
        <v>173326</v>
      </c>
      <c r="G175" s="38">
        <f>work!J175</f>
        <v>644945</v>
      </c>
    </row>
    <row r="176" spans="1:7" ht="15">
      <c r="A176" s="38" t="str">
        <f>work!D176</f>
        <v>Camden</v>
      </c>
      <c r="B176" s="38" t="str">
        <f>work!E176</f>
        <v>Collingswood Borough</v>
      </c>
      <c r="C176" s="38">
        <f>work!F176</f>
        <v>8704972</v>
      </c>
      <c r="D176" s="38">
        <f>work!G176</f>
        <v>0</v>
      </c>
      <c r="E176" s="38">
        <f>work!H176</f>
        <v>7653665</v>
      </c>
      <c r="F176" s="38">
        <f>work!I176</f>
        <v>117100</v>
      </c>
      <c r="G176" s="38">
        <f>work!J176</f>
        <v>934207</v>
      </c>
    </row>
    <row r="177" spans="1:7" ht="15">
      <c r="A177" s="38" t="str">
        <f>work!D177</f>
        <v>Camden</v>
      </c>
      <c r="B177" s="38" t="str">
        <f>work!E177</f>
        <v>Gibbsboro Borough</v>
      </c>
      <c r="C177" s="38">
        <f>work!F177</f>
        <v>3322506</v>
      </c>
      <c r="D177" s="38">
        <f>work!G177</f>
        <v>0</v>
      </c>
      <c r="E177" s="38">
        <f>work!H177</f>
        <v>996443</v>
      </c>
      <c r="F177" s="38">
        <f>work!I177</f>
        <v>911001</v>
      </c>
      <c r="G177" s="38">
        <f>work!J177</f>
        <v>1415062</v>
      </c>
    </row>
    <row r="178" spans="1:7" ht="15">
      <c r="A178" s="38" t="str">
        <f>work!D178</f>
        <v>Camden</v>
      </c>
      <c r="B178" s="38" t="str">
        <f>work!E178</f>
        <v>Gloucester City</v>
      </c>
      <c r="C178" s="38">
        <f>work!F178</f>
        <v>4295709</v>
      </c>
      <c r="D178" s="38">
        <f>work!G178</f>
        <v>0</v>
      </c>
      <c r="E178" s="38">
        <f>work!H178</f>
        <v>3078774</v>
      </c>
      <c r="F178" s="38">
        <f>work!I178</f>
        <v>72975</v>
      </c>
      <c r="G178" s="38">
        <f>work!J178</f>
        <v>1143960</v>
      </c>
    </row>
    <row r="179" spans="1:7" ht="15">
      <c r="A179" s="38" t="str">
        <f>work!D179</f>
        <v>Camden</v>
      </c>
      <c r="B179" s="38" t="str">
        <f>work!E179</f>
        <v>Gloucester Township</v>
      </c>
      <c r="C179" s="38">
        <f>work!F179</f>
        <v>61069387</v>
      </c>
      <c r="D179" s="38">
        <f>work!G179</f>
        <v>12831385</v>
      </c>
      <c r="E179" s="38">
        <f>work!H179</f>
        <v>23755185</v>
      </c>
      <c r="F179" s="38">
        <f>work!I179</f>
        <v>10683296</v>
      </c>
      <c r="G179" s="38">
        <f>work!J179</f>
        <v>13799521</v>
      </c>
    </row>
    <row r="180" spans="1:7" ht="15">
      <c r="A180" s="38" t="str">
        <f>work!D180</f>
        <v>Camden</v>
      </c>
      <c r="B180" s="38" t="str">
        <f>work!E180</f>
        <v>Haddon Township</v>
      </c>
      <c r="C180" s="38">
        <f>work!F180</f>
        <v>10882667</v>
      </c>
      <c r="D180" s="38">
        <f>work!G180</f>
        <v>427800</v>
      </c>
      <c r="E180" s="38">
        <f>work!H180</f>
        <v>8070177</v>
      </c>
      <c r="F180" s="38">
        <f>work!I180</f>
        <v>0</v>
      </c>
      <c r="G180" s="38">
        <f>work!J180</f>
        <v>2384690</v>
      </c>
    </row>
    <row r="181" spans="1:7" ht="15">
      <c r="A181" s="38" t="str">
        <f>work!D181</f>
        <v>Camden</v>
      </c>
      <c r="B181" s="38" t="str">
        <f>work!E181</f>
        <v>Haddonfield Borough</v>
      </c>
      <c r="C181" s="38">
        <f>work!F181</f>
        <v>28072045</v>
      </c>
      <c r="D181" s="38">
        <f>work!G181</f>
        <v>9632298</v>
      </c>
      <c r="E181" s="38">
        <f>work!H181</f>
        <v>15602793</v>
      </c>
      <c r="F181" s="38">
        <f>work!I181</f>
        <v>0</v>
      </c>
      <c r="G181" s="38">
        <f>work!J181</f>
        <v>2836954</v>
      </c>
    </row>
    <row r="182" spans="1:7" ht="15">
      <c r="A182" s="38" t="str">
        <f>work!D182</f>
        <v>Camden</v>
      </c>
      <c r="B182" s="38" t="str">
        <f>work!E182</f>
        <v>Haddon Heights Borough</v>
      </c>
      <c r="C182" s="38">
        <f>work!F182</f>
        <v>6559680</v>
      </c>
      <c r="D182" s="38">
        <f>work!G182</f>
        <v>12500</v>
      </c>
      <c r="E182" s="38">
        <f>work!H182</f>
        <v>5361276</v>
      </c>
      <c r="F182" s="38">
        <f>work!I182</f>
        <v>8103</v>
      </c>
      <c r="G182" s="38">
        <f>work!J182</f>
        <v>1177801</v>
      </c>
    </row>
    <row r="183" spans="1:7" ht="15">
      <c r="A183" s="38" t="str">
        <f>work!D183</f>
        <v>Camden</v>
      </c>
      <c r="B183" s="38" t="str">
        <f>work!E183</f>
        <v>Hi-nella Borough</v>
      </c>
      <c r="C183" s="38">
        <f>work!F183</f>
        <v>166767</v>
      </c>
      <c r="D183" s="38">
        <f>work!G183</f>
        <v>0</v>
      </c>
      <c r="E183" s="38">
        <f>work!H183</f>
        <v>96149</v>
      </c>
      <c r="F183" s="38">
        <f>work!I183</f>
        <v>3500</v>
      </c>
      <c r="G183" s="38">
        <f>work!J183</f>
        <v>67118</v>
      </c>
    </row>
    <row r="184" spans="1:7" ht="15">
      <c r="A184" s="38" t="str">
        <f>work!D184</f>
        <v>Camden</v>
      </c>
      <c r="B184" s="38" t="str">
        <f>work!E184</f>
        <v>Laurel Springs Borough</v>
      </c>
      <c r="C184" s="38">
        <f>work!F184</f>
        <v>1716693</v>
      </c>
      <c r="D184" s="38">
        <f>work!G184</f>
        <v>0</v>
      </c>
      <c r="E184" s="38">
        <f>work!H184</f>
        <v>589905</v>
      </c>
      <c r="F184" s="38">
        <f>work!I184</f>
        <v>0</v>
      </c>
      <c r="G184" s="38">
        <f>work!J184</f>
        <v>1126788</v>
      </c>
    </row>
    <row r="185" spans="1:7" ht="15">
      <c r="A185" s="38" t="str">
        <f>work!D185</f>
        <v>Camden</v>
      </c>
      <c r="B185" s="38" t="str">
        <f>work!E185</f>
        <v>Lawnside Borough</v>
      </c>
      <c r="C185" s="38">
        <f>work!F185</f>
        <v>25784338</v>
      </c>
      <c r="D185" s="38">
        <f>work!G185</f>
        <v>627400</v>
      </c>
      <c r="E185" s="38">
        <f>work!H185</f>
        <v>2316782</v>
      </c>
      <c r="F185" s="38">
        <f>work!I185</f>
        <v>16829510</v>
      </c>
      <c r="G185" s="38">
        <f>work!J185</f>
        <v>6010646</v>
      </c>
    </row>
    <row r="186" spans="1:7" ht="15">
      <c r="A186" s="38" t="str">
        <f>work!D186</f>
        <v>Camden</v>
      </c>
      <c r="B186" s="38" t="str">
        <f>work!E186</f>
        <v>Lindenwold Borough</v>
      </c>
      <c r="C186" s="38">
        <f>work!F186</f>
        <v>8942541</v>
      </c>
      <c r="D186" s="38">
        <f>work!G186</f>
        <v>30500</v>
      </c>
      <c r="E186" s="38">
        <f>work!H186</f>
        <v>4698570</v>
      </c>
      <c r="F186" s="38">
        <f>work!I186</f>
        <v>129071</v>
      </c>
      <c r="G186" s="38">
        <f>work!J186</f>
        <v>4084400</v>
      </c>
    </row>
    <row r="187" spans="1:7" ht="15">
      <c r="A187" s="38" t="str">
        <f>work!D187</f>
        <v>Camden</v>
      </c>
      <c r="B187" s="38" t="str">
        <f>work!E187</f>
        <v>Magnolia Borough</v>
      </c>
      <c r="C187" s="38">
        <f>work!F187</f>
        <v>2466839</v>
      </c>
      <c r="D187" s="38">
        <f>work!G187</f>
        <v>95700</v>
      </c>
      <c r="E187" s="38">
        <f>work!H187</f>
        <v>1548508</v>
      </c>
      <c r="F187" s="38">
        <f>work!I187</f>
        <v>192500</v>
      </c>
      <c r="G187" s="38">
        <f>work!J187</f>
        <v>630131</v>
      </c>
    </row>
    <row r="188" spans="1:7" ht="15">
      <c r="A188" s="38" t="str">
        <f>work!D188</f>
        <v>Camden</v>
      </c>
      <c r="B188" s="38" t="str">
        <f>work!E188</f>
        <v>Merchantville Borough</v>
      </c>
      <c r="C188" s="38">
        <f>work!F188</f>
        <v>2903869</v>
      </c>
      <c r="D188" s="38">
        <f>work!G188</f>
        <v>13126</v>
      </c>
      <c r="E188" s="38">
        <f>work!H188</f>
        <v>1211253</v>
      </c>
      <c r="F188" s="38">
        <f>work!I188</f>
        <v>25960</v>
      </c>
      <c r="G188" s="38">
        <f>work!J188</f>
        <v>1653530</v>
      </c>
    </row>
    <row r="189" spans="1:7" ht="15">
      <c r="A189" s="38" t="str">
        <f>work!D189</f>
        <v>Camden</v>
      </c>
      <c r="B189" s="38" t="str">
        <f>work!E189</f>
        <v>Mount Ephraim Borough</v>
      </c>
      <c r="C189" s="38">
        <f>work!F189</f>
        <v>2606994</v>
      </c>
      <c r="D189" s="38">
        <f>work!G189</f>
        <v>375900</v>
      </c>
      <c r="E189" s="38">
        <f>work!H189</f>
        <v>1809146</v>
      </c>
      <c r="F189" s="38">
        <f>work!I189</f>
        <v>0</v>
      </c>
      <c r="G189" s="38">
        <f>work!J189</f>
        <v>421948</v>
      </c>
    </row>
    <row r="190" spans="1:7" ht="15">
      <c r="A190" s="38" t="str">
        <f>work!D190</f>
        <v>Camden</v>
      </c>
      <c r="B190" s="38" t="str">
        <f>work!E190</f>
        <v>Oaklyn Borough</v>
      </c>
      <c r="C190" s="38">
        <f>work!F190</f>
        <v>2068030</v>
      </c>
      <c r="D190" s="38">
        <f>work!G190</f>
        <v>235800</v>
      </c>
      <c r="E190" s="38">
        <f>work!H190</f>
        <v>1340939</v>
      </c>
      <c r="F190" s="38">
        <f>work!I190</f>
        <v>0</v>
      </c>
      <c r="G190" s="38">
        <f>work!J190</f>
        <v>491291</v>
      </c>
    </row>
    <row r="191" spans="1:7" ht="15">
      <c r="A191" s="38" t="str">
        <f>work!D191</f>
        <v>Camden</v>
      </c>
      <c r="B191" s="38" t="str">
        <f>work!E191</f>
        <v>Pennsauken Township</v>
      </c>
      <c r="C191" s="38">
        <f>work!F191</f>
        <v>52004780</v>
      </c>
      <c r="D191" s="38">
        <f>work!G191</f>
        <v>9329064</v>
      </c>
      <c r="E191" s="38">
        <f>work!H191</f>
        <v>13053858</v>
      </c>
      <c r="F191" s="38">
        <f>work!I191</f>
        <v>7811200</v>
      </c>
      <c r="G191" s="38">
        <f>work!J191</f>
        <v>21810658</v>
      </c>
    </row>
    <row r="192" spans="1:7" ht="15">
      <c r="A192" s="38" t="str">
        <f>work!D192</f>
        <v>Camden</v>
      </c>
      <c r="B192" s="38" t="str">
        <f>work!E192</f>
        <v>Pine Hill Borough</v>
      </c>
      <c r="C192" s="38">
        <f>work!F192</f>
        <v>6188301</v>
      </c>
      <c r="D192" s="38">
        <f>work!G192</f>
        <v>307780</v>
      </c>
      <c r="E192" s="38">
        <f>work!H192</f>
        <v>4084133</v>
      </c>
      <c r="F192" s="38">
        <f>work!I192</f>
        <v>222359</v>
      </c>
      <c r="G192" s="38">
        <f>work!J192</f>
        <v>1574029</v>
      </c>
    </row>
    <row r="193" spans="1:7" ht="15">
      <c r="A193" s="38" t="str">
        <f>work!D193</f>
        <v>Camden</v>
      </c>
      <c r="B193" s="38" t="str">
        <f>work!E193</f>
        <v>Pine Valley Borough</v>
      </c>
      <c r="C193" s="38">
        <f>work!F193</f>
        <v>29650</v>
      </c>
      <c r="D193" s="38">
        <f>work!G193</f>
        <v>0</v>
      </c>
      <c r="E193" s="38">
        <f>work!H193</f>
        <v>20350</v>
      </c>
      <c r="F193" s="38">
        <f>work!I193</f>
        <v>0</v>
      </c>
      <c r="G193" s="38">
        <f>work!J193</f>
        <v>9300</v>
      </c>
    </row>
    <row r="194" spans="1:7" ht="15">
      <c r="A194" s="38" t="str">
        <f>work!D194</f>
        <v>Camden</v>
      </c>
      <c r="B194" s="38" t="str">
        <f>work!E194</f>
        <v>Runnemede Borough</v>
      </c>
      <c r="C194" s="38">
        <f>work!F194</f>
        <v>4318768</v>
      </c>
      <c r="D194" s="38">
        <f>work!G194</f>
        <v>134500</v>
      </c>
      <c r="E194" s="38">
        <f>work!H194</f>
        <v>2505969</v>
      </c>
      <c r="F194" s="38">
        <f>work!I194</f>
        <v>525001</v>
      </c>
      <c r="G194" s="38">
        <f>work!J194</f>
        <v>1153298</v>
      </c>
    </row>
    <row r="195" spans="1:7" ht="15">
      <c r="A195" s="38" t="str">
        <f>work!D195</f>
        <v>Camden</v>
      </c>
      <c r="B195" s="38" t="str">
        <f>work!E195</f>
        <v>Somerdale Borough</v>
      </c>
      <c r="C195" s="38">
        <f>work!F195</f>
        <v>2787668</v>
      </c>
      <c r="D195" s="38">
        <f>work!G195</f>
        <v>210000</v>
      </c>
      <c r="E195" s="38">
        <f>work!H195</f>
        <v>1736188</v>
      </c>
      <c r="F195" s="38">
        <f>work!I195</f>
        <v>121500</v>
      </c>
      <c r="G195" s="38">
        <f>work!J195</f>
        <v>719980</v>
      </c>
    </row>
    <row r="196" spans="1:7" ht="15">
      <c r="A196" s="38" t="str">
        <f>work!D196</f>
        <v>Camden</v>
      </c>
      <c r="B196" s="38" t="str">
        <f>work!E196</f>
        <v>Stratford Borough</v>
      </c>
      <c r="C196" s="38">
        <f>work!F196</f>
        <v>3679899</v>
      </c>
      <c r="D196" s="38">
        <f>work!G196</f>
        <v>55000</v>
      </c>
      <c r="E196" s="38">
        <f>work!H196</f>
        <v>2546447</v>
      </c>
      <c r="F196" s="38">
        <f>work!I196</f>
        <v>618100</v>
      </c>
      <c r="G196" s="38">
        <f>work!J196</f>
        <v>460352</v>
      </c>
    </row>
    <row r="197" spans="1:7" ht="15">
      <c r="A197" s="38" t="str">
        <f>work!D197</f>
        <v>Camden</v>
      </c>
      <c r="B197" s="38" t="str">
        <f>work!E197</f>
        <v>Tavistock Borough</v>
      </c>
      <c r="C197" s="38">
        <f>work!F197</f>
        <v>0</v>
      </c>
      <c r="D197" s="38">
        <f>work!G197</f>
        <v>0</v>
      </c>
      <c r="E197" s="38">
        <f>work!H197</f>
        <v>0</v>
      </c>
      <c r="F197" s="38">
        <f>work!I197</f>
        <v>0</v>
      </c>
      <c r="G197" s="38">
        <f>work!J197</f>
        <v>0</v>
      </c>
    </row>
    <row r="198" spans="1:7" ht="15">
      <c r="A198" s="38" t="str">
        <f>work!D198</f>
        <v>Camden</v>
      </c>
      <c r="B198" s="38" t="str">
        <f>work!E198</f>
        <v>Voorhees Township</v>
      </c>
      <c r="C198" s="38">
        <f>work!F198</f>
        <v>35606389</v>
      </c>
      <c r="D198" s="38">
        <f>work!G198</f>
        <v>9336686</v>
      </c>
      <c r="E198" s="38">
        <f>work!H198</f>
        <v>10484517</v>
      </c>
      <c r="F198" s="38">
        <f>work!I198</f>
        <v>2207482</v>
      </c>
      <c r="G198" s="38">
        <f>work!J198</f>
        <v>13577704</v>
      </c>
    </row>
    <row r="199" spans="1:7" ht="15">
      <c r="A199" s="38" t="str">
        <f>work!D199</f>
        <v>Camden</v>
      </c>
      <c r="B199" s="38" t="str">
        <f>work!E199</f>
        <v>Waterford Township</v>
      </c>
      <c r="C199" s="38">
        <f>work!F199</f>
        <v>5501751</v>
      </c>
      <c r="D199" s="38">
        <f>work!G199</f>
        <v>1042380</v>
      </c>
      <c r="E199" s="38">
        <f>work!H199</f>
        <v>3701314</v>
      </c>
      <c r="F199" s="38">
        <f>work!I199</f>
        <v>367194</v>
      </c>
      <c r="G199" s="38">
        <f>work!J199</f>
        <v>390863</v>
      </c>
    </row>
    <row r="200" spans="1:7" ht="15">
      <c r="A200" s="38" t="str">
        <f>work!D200</f>
        <v>Camden</v>
      </c>
      <c r="B200" s="38" t="str">
        <f>work!E200</f>
        <v>Winslow Township</v>
      </c>
      <c r="C200" s="38">
        <f>work!F200</f>
        <v>48234265</v>
      </c>
      <c r="D200" s="38">
        <f>work!G200</f>
        <v>12416094</v>
      </c>
      <c r="E200" s="38">
        <f>work!H200</f>
        <v>15458602</v>
      </c>
      <c r="F200" s="38">
        <f>work!I200</f>
        <v>4291699</v>
      </c>
      <c r="G200" s="38">
        <f>work!J200</f>
        <v>16067870</v>
      </c>
    </row>
    <row r="201" spans="1:7" ht="15">
      <c r="A201" s="38" t="str">
        <f>work!D201</f>
        <v>Camden</v>
      </c>
      <c r="B201" s="38" t="str">
        <f>work!E201</f>
        <v>Woodlynne Borough</v>
      </c>
      <c r="C201" s="38">
        <f>work!F201</f>
        <v>563502</v>
      </c>
      <c r="D201" s="38">
        <f>work!G201</f>
        <v>0</v>
      </c>
      <c r="E201" s="38">
        <f>work!H201</f>
        <v>117448</v>
      </c>
      <c r="F201" s="38">
        <f>work!I201</f>
        <v>0</v>
      </c>
      <c r="G201" s="38">
        <f>work!J201</f>
        <v>446054</v>
      </c>
    </row>
    <row r="202" spans="1:7" ht="15">
      <c r="A202" s="38" t="str">
        <f>work!D202</f>
        <v>Cape May</v>
      </c>
      <c r="B202" s="38" t="str">
        <f>work!E202</f>
        <v>Avalon Borough</v>
      </c>
      <c r="C202" s="38">
        <f>work!F202</f>
        <v>113463214</v>
      </c>
      <c r="D202" s="38">
        <f>work!G202</f>
        <v>97148872</v>
      </c>
      <c r="E202" s="38">
        <f>work!H202</f>
        <v>9599652</v>
      </c>
      <c r="F202" s="38">
        <f>work!I202</f>
        <v>81000</v>
      </c>
      <c r="G202" s="38">
        <f>work!J202</f>
        <v>6633690</v>
      </c>
    </row>
    <row r="203" spans="1:7" ht="15">
      <c r="A203" s="38" t="str">
        <f>work!D203</f>
        <v>Cape May</v>
      </c>
      <c r="B203" s="38" t="str">
        <f>work!E203</f>
        <v>Cape May City</v>
      </c>
      <c r="C203" s="38">
        <f>work!F203</f>
        <v>24150730</v>
      </c>
      <c r="D203" s="38">
        <f>work!G203</f>
        <v>4945705</v>
      </c>
      <c r="E203" s="38">
        <f>work!H203</f>
        <v>11284893</v>
      </c>
      <c r="F203" s="38">
        <f>work!I203</f>
        <v>4810175</v>
      </c>
      <c r="G203" s="38">
        <f>work!J203</f>
        <v>3109957</v>
      </c>
    </row>
    <row r="204" spans="1:7" ht="15">
      <c r="A204" s="38" t="str">
        <f>work!D204</f>
        <v>Cape May</v>
      </c>
      <c r="B204" s="38" t="str">
        <f>work!E204</f>
        <v>Cape May Point Borough</v>
      </c>
      <c r="C204" s="38">
        <f>work!F204</f>
        <v>4016819</v>
      </c>
      <c r="D204" s="38">
        <f>work!G204</f>
        <v>2186978</v>
      </c>
      <c r="E204" s="38">
        <f>work!H204</f>
        <v>1784141</v>
      </c>
      <c r="F204" s="38">
        <f>work!I204</f>
        <v>0</v>
      </c>
      <c r="G204" s="38">
        <f>work!J204</f>
        <v>45700</v>
      </c>
    </row>
    <row r="205" spans="1:7" ht="15">
      <c r="A205" s="38" t="str">
        <f>work!D205</f>
        <v>Cape May</v>
      </c>
      <c r="B205" s="38" t="str">
        <f>work!E205</f>
        <v>Dennis Township</v>
      </c>
      <c r="C205" s="38">
        <f>work!F205</f>
        <v>6729750</v>
      </c>
      <c r="D205" s="38">
        <f>work!G205</f>
        <v>2202950</v>
      </c>
      <c r="E205" s="38">
        <f>work!H205</f>
        <v>3557805</v>
      </c>
      <c r="F205" s="38">
        <f>work!I205</f>
        <v>410784</v>
      </c>
      <c r="G205" s="38">
        <f>work!J205</f>
        <v>558211</v>
      </c>
    </row>
    <row r="206" spans="1:7" ht="15">
      <c r="A206" s="38" t="str">
        <f>work!D206</f>
        <v>Cape May</v>
      </c>
      <c r="B206" s="38" t="str">
        <f>work!E206</f>
        <v>Lower Township</v>
      </c>
      <c r="C206" s="38">
        <f>work!F206</f>
        <v>32362249</v>
      </c>
      <c r="D206" s="38">
        <f>work!G206</f>
        <v>7251638</v>
      </c>
      <c r="E206" s="38">
        <f>work!H206</f>
        <v>13348692</v>
      </c>
      <c r="F206" s="38">
        <f>work!I206</f>
        <v>3681752</v>
      </c>
      <c r="G206" s="38">
        <f>work!J206</f>
        <v>8080167</v>
      </c>
    </row>
    <row r="207" spans="1:7" ht="15">
      <c r="A207" s="38" t="str">
        <f>work!D207</f>
        <v>Cape May</v>
      </c>
      <c r="B207" s="38" t="str">
        <f>work!E207</f>
        <v>Middle Township</v>
      </c>
      <c r="C207" s="38">
        <f>work!F207</f>
        <v>40082028</v>
      </c>
      <c r="D207" s="38">
        <f>work!G207</f>
        <v>15482183</v>
      </c>
      <c r="E207" s="38">
        <f>work!H207</f>
        <v>9104618</v>
      </c>
      <c r="F207" s="38">
        <f>work!I207</f>
        <v>5307050</v>
      </c>
      <c r="G207" s="38">
        <f>work!J207</f>
        <v>10188177</v>
      </c>
    </row>
    <row r="208" spans="1:7" ht="15">
      <c r="A208" s="38" t="str">
        <f>work!D208</f>
        <v>Cape May</v>
      </c>
      <c r="B208" s="38" t="str">
        <f>work!E208</f>
        <v>North Wildwood City</v>
      </c>
      <c r="C208" s="38">
        <f>work!F208</f>
        <v>23876610</v>
      </c>
      <c r="D208" s="38">
        <f>work!G208</f>
        <v>15789868</v>
      </c>
      <c r="E208" s="38">
        <f>work!H208</f>
        <v>6241044</v>
      </c>
      <c r="F208" s="38">
        <f>work!I208</f>
        <v>543050</v>
      </c>
      <c r="G208" s="38">
        <f>work!J208</f>
        <v>1302648</v>
      </c>
    </row>
    <row r="209" spans="1:7" ht="15">
      <c r="A209" s="38" t="str">
        <f>work!D209</f>
        <v>Cape May</v>
      </c>
      <c r="B209" s="38" t="str">
        <f>work!E209</f>
        <v>Ocean City</v>
      </c>
      <c r="C209" s="38">
        <f>work!F209</f>
        <v>113750716</v>
      </c>
      <c r="D209" s="38">
        <f>work!G209</f>
        <v>88915474</v>
      </c>
      <c r="E209" s="38">
        <f>work!H209</f>
        <v>19176476</v>
      </c>
      <c r="F209" s="38">
        <f>work!I209</f>
        <v>1440169</v>
      </c>
      <c r="G209" s="38">
        <f>work!J209</f>
        <v>4218597</v>
      </c>
    </row>
    <row r="210" spans="1:7" ht="15">
      <c r="A210" s="38" t="str">
        <f>work!D210</f>
        <v>Cape May</v>
      </c>
      <c r="B210" s="38" t="str">
        <f>work!E210</f>
        <v>Sea Isle City</v>
      </c>
      <c r="C210" s="38">
        <f>work!F210</f>
        <v>36611527</v>
      </c>
      <c r="D210" s="38">
        <f>work!G210</f>
        <v>27587892</v>
      </c>
      <c r="E210" s="38">
        <f>work!H210</f>
        <v>6585964</v>
      </c>
      <c r="F210" s="38">
        <f>work!I210</f>
        <v>669100</v>
      </c>
      <c r="G210" s="38">
        <f>work!J210</f>
        <v>1768571</v>
      </c>
    </row>
    <row r="211" spans="1:7" ht="15">
      <c r="A211" s="38" t="str">
        <f>work!D211</f>
        <v>Cape May</v>
      </c>
      <c r="B211" s="38" t="str">
        <f>work!E211</f>
        <v>Stone Harbor Borough</v>
      </c>
      <c r="C211" s="38">
        <f>work!F211</f>
        <v>47517841</v>
      </c>
      <c r="D211" s="38">
        <f>work!G211</f>
        <v>33257681</v>
      </c>
      <c r="E211" s="38">
        <f>work!H211</f>
        <v>7821556</v>
      </c>
      <c r="F211" s="38">
        <f>work!I211</f>
        <v>2756500</v>
      </c>
      <c r="G211" s="38">
        <f>work!J211</f>
        <v>3682104</v>
      </c>
    </row>
    <row r="212" spans="1:7" ht="15">
      <c r="A212" s="38" t="str">
        <f>work!D212</f>
        <v>Cape May</v>
      </c>
      <c r="B212" s="38" t="str">
        <f>work!E212</f>
        <v>Upper Township</v>
      </c>
      <c r="C212" s="38">
        <f>work!F212</f>
        <v>19781648</v>
      </c>
      <c r="D212" s="38">
        <f>work!G212</f>
        <v>3617930</v>
      </c>
      <c r="E212" s="38">
        <f>work!H212</f>
        <v>5824677</v>
      </c>
      <c r="F212" s="38">
        <f>work!I212</f>
        <v>1016373</v>
      </c>
      <c r="G212" s="38">
        <f>work!J212</f>
        <v>9322668</v>
      </c>
    </row>
    <row r="213" spans="1:7" ht="15">
      <c r="A213" s="38" t="str">
        <f>work!D213</f>
        <v>Cape May</v>
      </c>
      <c r="B213" s="38" t="str">
        <f>work!E213</f>
        <v>West Cape May Borough</v>
      </c>
      <c r="C213" s="38">
        <f>work!F213</f>
        <v>11626262</v>
      </c>
      <c r="D213" s="38">
        <f>work!G213</f>
        <v>7329373</v>
      </c>
      <c r="E213" s="38">
        <f>work!H213</f>
        <v>3950089</v>
      </c>
      <c r="F213" s="38">
        <f>work!I213</f>
        <v>0</v>
      </c>
      <c r="G213" s="38">
        <f>work!J213</f>
        <v>346800</v>
      </c>
    </row>
    <row r="214" spans="1:7" ht="15">
      <c r="A214" s="38" t="str">
        <f>work!D214</f>
        <v>Cape May</v>
      </c>
      <c r="B214" s="38" t="str">
        <f>work!E214</f>
        <v>West Wildwood Borough</v>
      </c>
      <c r="C214" s="38">
        <f>work!F214</f>
        <v>3042958</v>
      </c>
      <c r="D214" s="38">
        <f>work!G214</f>
        <v>2008935</v>
      </c>
      <c r="E214" s="38">
        <f>work!H214</f>
        <v>558121</v>
      </c>
      <c r="F214" s="38">
        <f>work!I214</f>
        <v>459000</v>
      </c>
      <c r="G214" s="38">
        <f>work!J214</f>
        <v>16902</v>
      </c>
    </row>
    <row r="215" spans="1:7" ht="15">
      <c r="A215" s="38" t="str">
        <f>work!D215</f>
        <v>Cape May</v>
      </c>
      <c r="B215" s="38" t="str">
        <f>work!E215</f>
        <v>Wildwood City</v>
      </c>
      <c r="C215" s="38">
        <f>work!F215</f>
        <v>15282961</v>
      </c>
      <c r="D215" s="38">
        <f>work!G215</f>
        <v>6111749</v>
      </c>
      <c r="E215" s="38">
        <f>work!H215</f>
        <v>4062827</v>
      </c>
      <c r="F215" s="38">
        <f>work!I215</f>
        <v>333952</v>
      </c>
      <c r="G215" s="38">
        <f>work!J215</f>
        <v>4774433</v>
      </c>
    </row>
    <row r="216" spans="1:7" ht="15">
      <c r="A216" s="38" t="str">
        <f>work!D216</f>
        <v>Cape May</v>
      </c>
      <c r="B216" s="38" t="str">
        <f>work!E216</f>
        <v>Wildwood Crest Borough</v>
      </c>
      <c r="C216" s="38">
        <f>work!F216</f>
        <v>20340326</v>
      </c>
      <c r="D216" s="38">
        <f>work!G216</f>
        <v>12776855</v>
      </c>
      <c r="E216" s="38">
        <f>work!H216</f>
        <v>4685701</v>
      </c>
      <c r="F216" s="38">
        <f>work!I216</f>
        <v>15000</v>
      </c>
      <c r="G216" s="38">
        <f>work!J216</f>
        <v>2862770</v>
      </c>
    </row>
    <row r="217" spans="1:7" ht="15">
      <c r="A217" s="38" t="str">
        <f>work!D217</f>
        <v>Cape May</v>
      </c>
      <c r="B217" s="38" t="str">
        <f>work!E217</f>
        <v>Woodbine Borough</v>
      </c>
      <c r="C217" s="38">
        <f>work!F217</f>
        <v>1114934</v>
      </c>
      <c r="D217" s="38">
        <f>work!G217</f>
        <v>321551</v>
      </c>
      <c r="E217" s="38">
        <f>work!H217</f>
        <v>262189</v>
      </c>
      <c r="F217" s="38">
        <f>work!I217</f>
        <v>16000</v>
      </c>
      <c r="G217" s="38">
        <f>work!J217</f>
        <v>515194</v>
      </c>
    </row>
    <row r="218" spans="1:7" ht="15">
      <c r="A218" s="38" t="str">
        <f>work!D218</f>
        <v>Cumberland</v>
      </c>
      <c r="B218" s="38" t="str">
        <f>work!E218</f>
        <v>Bridgeton City</v>
      </c>
      <c r="C218" s="38">
        <f>work!F218</f>
        <v>12960993</v>
      </c>
      <c r="D218" s="38">
        <f>work!G218</f>
        <v>0</v>
      </c>
      <c r="E218" s="38">
        <f>work!H218</f>
        <v>5092647</v>
      </c>
      <c r="F218" s="38">
        <f>work!I218</f>
        <v>1707365</v>
      </c>
      <c r="G218" s="38">
        <f>work!J218</f>
        <v>6160981</v>
      </c>
    </row>
    <row r="219" spans="1:7" ht="15">
      <c r="A219" s="38" t="str">
        <f>work!D219</f>
        <v>Cumberland</v>
      </c>
      <c r="B219" s="38" t="str">
        <f>work!E219</f>
        <v>Commercial Township</v>
      </c>
      <c r="C219" s="38">
        <f>work!F219</f>
        <v>1737768</v>
      </c>
      <c r="D219" s="38">
        <f>work!G219</f>
        <v>495774</v>
      </c>
      <c r="E219" s="38">
        <f>work!H219</f>
        <v>640578</v>
      </c>
      <c r="F219" s="38">
        <f>work!I219</f>
        <v>0</v>
      </c>
      <c r="G219" s="38">
        <f>work!J219</f>
        <v>601416</v>
      </c>
    </row>
    <row r="220" spans="1:7" ht="15">
      <c r="A220" s="38" t="str">
        <f>work!D220</f>
        <v>Cumberland</v>
      </c>
      <c r="B220" s="38" t="str">
        <f>work!E220</f>
        <v>Deerfield Township</v>
      </c>
      <c r="C220" s="38">
        <f>work!F220</f>
        <v>2789874</v>
      </c>
      <c r="D220" s="38">
        <f>work!G220</f>
        <v>1133601</v>
      </c>
      <c r="E220" s="38">
        <f>work!H220</f>
        <v>787674</v>
      </c>
      <c r="F220" s="38">
        <f>work!I220</f>
        <v>441427</v>
      </c>
      <c r="G220" s="38">
        <f>work!J220</f>
        <v>427172</v>
      </c>
    </row>
    <row r="221" spans="1:7" ht="15">
      <c r="A221" s="38" t="str">
        <f>work!D221</f>
        <v>Cumberland</v>
      </c>
      <c r="B221" s="38" t="str">
        <f>work!E221</f>
        <v>Downe Township</v>
      </c>
      <c r="C221" s="38">
        <f>work!F221</f>
        <v>594781</v>
      </c>
      <c r="D221" s="38">
        <f>work!G221</f>
        <v>43065</v>
      </c>
      <c r="E221" s="38">
        <f>work!H221</f>
        <v>352179</v>
      </c>
      <c r="F221" s="38">
        <f>work!I221</f>
        <v>175000</v>
      </c>
      <c r="G221" s="38">
        <f>work!J221</f>
        <v>24537</v>
      </c>
    </row>
    <row r="222" spans="1:7" ht="15">
      <c r="A222" s="38" t="str">
        <f>work!D222</f>
        <v>Cumberland</v>
      </c>
      <c r="B222" s="38" t="str">
        <f>work!E222</f>
        <v>Fairfield Township</v>
      </c>
      <c r="C222" s="38">
        <f>work!F222</f>
        <v>2310943</v>
      </c>
      <c r="D222" s="38">
        <f>work!G222</f>
        <v>1</v>
      </c>
      <c r="E222" s="38">
        <f>work!H222</f>
        <v>1153571</v>
      </c>
      <c r="F222" s="38">
        <f>work!I222</f>
        <v>193656</v>
      </c>
      <c r="G222" s="38">
        <f>work!J222</f>
        <v>963715</v>
      </c>
    </row>
    <row r="223" spans="1:7" ht="15">
      <c r="A223" s="38" t="str">
        <f>work!D223</f>
        <v>Cumberland</v>
      </c>
      <c r="B223" s="38" t="str">
        <f>work!E223</f>
        <v>Greenwich Township</v>
      </c>
      <c r="C223" s="38">
        <f>work!F223</f>
        <v>574140</v>
      </c>
      <c r="D223" s="38">
        <f>work!G223</f>
        <v>155500</v>
      </c>
      <c r="E223" s="38">
        <f>work!H223</f>
        <v>183019</v>
      </c>
      <c r="F223" s="38">
        <f>work!I223</f>
        <v>68991</v>
      </c>
      <c r="G223" s="38">
        <f>work!J223</f>
        <v>166630</v>
      </c>
    </row>
    <row r="224" spans="1:7" ht="15">
      <c r="A224" s="38" t="str">
        <f>work!D224</f>
        <v>Cumberland</v>
      </c>
      <c r="B224" s="38" t="str">
        <f>work!E224</f>
        <v>Hopewell Township</v>
      </c>
      <c r="C224" s="38">
        <f>work!F224</f>
        <v>2872997</v>
      </c>
      <c r="D224" s="38">
        <f>work!G224</f>
        <v>544951</v>
      </c>
      <c r="E224" s="38">
        <f>work!H224</f>
        <v>993403</v>
      </c>
      <c r="F224" s="38">
        <f>work!I224</f>
        <v>319815</v>
      </c>
      <c r="G224" s="38">
        <f>work!J224</f>
        <v>1014828</v>
      </c>
    </row>
    <row r="225" spans="1:7" ht="15">
      <c r="A225" s="38" t="str">
        <f>work!D225</f>
        <v>Cumberland</v>
      </c>
      <c r="B225" s="38" t="str">
        <f>work!E225</f>
        <v>Lawrence Township</v>
      </c>
      <c r="C225" s="38">
        <f>work!F225</f>
        <v>1838022</v>
      </c>
      <c r="D225" s="38">
        <f>work!G225</f>
        <v>284754</v>
      </c>
      <c r="E225" s="38">
        <f>work!H225</f>
        <v>966849</v>
      </c>
      <c r="F225" s="38">
        <f>work!I225</f>
        <v>222169</v>
      </c>
      <c r="G225" s="38">
        <f>work!J225</f>
        <v>364250</v>
      </c>
    </row>
    <row r="226" spans="1:7" ht="15">
      <c r="A226" s="38" t="str">
        <f>work!D226</f>
        <v>Cumberland</v>
      </c>
      <c r="B226" s="38" t="str">
        <f>work!E226</f>
        <v>Maurice River Township</v>
      </c>
      <c r="C226" s="38">
        <f>work!F226</f>
        <v>1665656</v>
      </c>
      <c r="D226" s="38">
        <f>work!G226</f>
        <v>492200</v>
      </c>
      <c r="E226" s="38">
        <f>work!H226</f>
        <v>763245</v>
      </c>
      <c r="F226" s="38">
        <f>work!I226</f>
        <v>149418</v>
      </c>
      <c r="G226" s="38">
        <f>work!J226</f>
        <v>260793</v>
      </c>
    </row>
    <row r="227" spans="1:7" ht="15">
      <c r="A227" s="38" t="str">
        <f>work!D227</f>
        <v>Cumberland</v>
      </c>
      <c r="B227" s="38" t="str">
        <f>work!E227</f>
        <v>Millville City</v>
      </c>
      <c r="C227" s="38">
        <f>work!F227</f>
        <v>51194004</v>
      </c>
      <c r="D227" s="38">
        <f>work!G227</f>
        <v>6124653</v>
      </c>
      <c r="E227" s="38">
        <f>work!H227</f>
        <v>7064542</v>
      </c>
      <c r="F227" s="38">
        <f>work!I227</f>
        <v>2860480</v>
      </c>
      <c r="G227" s="38">
        <f>work!J227</f>
        <v>35144329</v>
      </c>
    </row>
    <row r="228" spans="1:7" ht="15">
      <c r="A228" s="38" t="str">
        <f>work!D228</f>
        <v>Cumberland</v>
      </c>
      <c r="B228" s="38" t="str">
        <f>work!E228</f>
        <v>Shiloh Borough</v>
      </c>
      <c r="C228" s="38">
        <f>work!F228</f>
        <v>133952</v>
      </c>
      <c r="D228" s="38">
        <f>work!G228</f>
        <v>0</v>
      </c>
      <c r="E228" s="38">
        <f>work!H228</f>
        <v>64298</v>
      </c>
      <c r="F228" s="38">
        <f>work!I228</f>
        <v>24000</v>
      </c>
      <c r="G228" s="38">
        <f>work!J228</f>
        <v>45654</v>
      </c>
    </row>
    <row r="229" spans="1:7" ht="15">
      <c r="A229" s="38" t="str">
        <f>work!D229</f>
        <v>Cumberland</v>
      </c>
      <c r="B229" s="38" t="str">
        <f>work!E229</f>
        <v>Stow Creek Township</v>
      </c>
      <c r="C229" s="38">
        <f>work!F229</f>
        <v>1098036</v>
      </c>
      <c r="D229" s="38">
        <f>work!G229</f>
        <v>20002</v>
      </c>
      <c r="E229" s="38">
        <f>work!H229</f>
        <v>433895</v>
      </c>
      <c r="F229" s="38">
        <f>work!I229</f>
        <v>135379</v>
      </c>
      <c r="G229" s="38">
        <f>work!J229</f>
        <v>508760</v>
      </c>
    </row>
    <row r="230" spans="1:7" ht="15">
      <c r="A230" s="38" t="str">
        <f>work!D230</f>
        <v>Cumberland</v>
      </c>
      <c r="B230" s="38" t="str">
        <f>work!E230</f>
        <v>Upper Deerfield Township</v>
      </c>
      <c r="C230" s="38">
        <f>work!F230</f>
        <v>6772343</v>
      </c>
      <c r="D230" s="38">
        <f>work!G230</f>
        <v>1857357</v>
      </c>
      <c r="E230" s="38">
        <f>work!H230</f>
        <v>1566199</v>
      </c>
      <c r="F230" s="38">
        <f>work!I230</f>
        <v>816482</v>
      </c>
      <c r="G230" s="38">
        <f>work!J230</f>
        <v>2532305</v>
      </c>
    </row>
    <row r="231" spans="1:7" ht="15">
      <c r="A231" s="38" t="str">
        <f>work!D231</f>
        <v>Cumberland</v>
      </c>
      <c r="B231" s="38" t="str">
        <f>work!E231</f>
        <v>Vineland City</v>
      </c>
      <c r="C231" s="38">
        <f>work!F231</f>
        <v>87718930</v>
      </c>
      <c r="D231" s="38">
        <f>work!G231</f>
        <v>9645206</v>
      </c>
      <c r="E231" s="38">
        <f>work!H231</f>
        <v>10958839</v>
      </c>
      <c r="F231" s="38">
        <f>work!I231</f>
        <v>28155808</v>
      </c>
      <c r="G231" s="38">
        <f>work!J231</f>
        <v>38959077</v>
      </c>
    </row>
    <row r="232" spans="1:7" ht="15">
      <c r="A232" s="38" t="str">
        <f>work!D232</f>
        <v>Essex</v>
      </c>
      <c r="B232" s="38" t="str">
        <f>work!E232</f>
        <v>Belleville Township</v>
      </c>
      <c r="C232" s="38">
        <f>work!F232</f>
        <v>34331555</v>
      </c>
      <c r="D232" s="38">
        <f>work!G232</f>
        <v>5164000</v>
      </c>
      <c r="E232" s="38">
        <f>work!H232</f>
        <v>19924304</v>
      </c>
      <c r="F232" s="38">
        <f>work!I232</f>
        <v>7235000</v>
      </c>
      <c r="G232" s="38">
        <f>work!J232</f>
        <v>2008251</v>
      </c>
    </row>
    <row r="233" spans="1:7" ht="15">
      <c r="A233" s="38" t="str">
        <f>work!D233</f>
        <v>Essex</v>
      </c>
      <c r="B233" s="38" t="str">
        <f>work!E233</f>
        <v>Bloomfield Township</v>
      </c>
      <c r="C233" s="38">
        <f>work!F233</f>
        <v>89780125</v>
      </c>
      <c r="D233" s="38">
        <f>work!G233</f>
        <v>56129250</v>
      </c>
      <c r="E233" s="38">
        <f>work!H233</f>
        <v>21520286</v>
      </c>
      <c r="F233" s="38">
        <f>work!I233</f>
        <v>32800</v>
      </c>
      <c r="G233" s="38">
        <f>work!J233</f>
        <v>12097789</v>
      </c>
    </row>
    <row r="234" spans="1:7" ht="15">
      <c r="A234" s="38" t="str">
        <f>work!D234</f>
        <v>Essex</v>
      </c>
      <c r="B234" s="38" t="str">
        <f>work!E234</f>
        <v>Caldwell Borough</v>
      </c>
      <c r="C234" s="38">
        <f>work!F234</f>
        <v>25451229</v>
      </c>
      <c r="D234" s="38">
        <f>work!G234</f>
        <v>19552500</v>
      </c>
      <c r="E234" s="38">
        <f>work!H234</f>
        <v>5066228</v>
      </c>
      <c r="F234" s="38">
        <f>work!I234</f>
        <v>0</v>
      </c>
      <c r="G234" s="38">
        <f>work!J234</f>
        <v>832501</v>
      </c>
    </row>
    <row r="235" spans="1:7" ht="15">
      <c r="A235" s="38" t="str">
        <f>work!D235</f>
        <v>Essex</v>
      </c>
      <c r="B235" s="38" t="str">
        <f>work!E235</f>
        <v>Cedar Grove Township</v>
      </c>
      <c r="C235" s="38">
        <f>work!F235</f>
        <v>36001233</v>
      </c>
      <c r="D235" s="38">
        <f>work!G235</f>
        <v>11035500</v>
      </c>
      <c r="E235" s="38">
        <f>work!H235</f>
        <v>11449756</v>
      </c>
      <c r="F235" s="38">
        <f>work!I235</f>
        <v>12777000</v>
      </c>
      <c r="G235" s="38">
        <f>work!J235</f>
        <v>738977</v>
      </c>
    </row>
    <row r="236" spans="1:7" ht="15">
      <c r="A236" s="38" t="str">
        <f>work!D236</f>
        <v>Essex</v>
      </c>
      <c r="B236" s="38" t="str">
        <f>work!E236</f>
        <v>East Orange City</v>
      </c>
      <c r="C236" s="38">
        <f>work!F236</f>
        <v>77528955</v>
      </c>
      <c r="D236" s="38">
        <f>work!G236</f>
        <v>38793884</v>
      </c>
      <c r="E236" s="38">
        <f>work!H236</f>
        <v>30244460</v>
      </c>
      <c r="F236" s="38">
        <f>work!I236</f>
        <v>1213200</v>
      </c>
      <c r="G236" s="38">
        <f>work!J236</f>
        <v>7277411</v>
      </c>
    </row>
    <row r="237" spans="1:7" ht="15">
      <c r="A237" s="38" t="str">
        <f>work!D237</f>
        <v>Essex</v>
      </c>
      <c r="B237" s="38" t="str">
        <f>work!E237</f>
        <v>Essex Fells Borough</v>
      </c>
      <c r="C237" s="38">
        <f>work!F237</f>
        <v>5638348</v>
      </c>
      <c r="D237" s="38">
        <f>work!G237</f>
        <v>999000</v>
      </c>
      <c r="E237" s="38">
        <f>work!H237</f>
        <v>4639348</v>
      </c>
      <c r="F237" s="38">
        <f>work!I237</f>
        <v>0</v>
      </c>
      <c r="G237" s="38">
        <f>work!J237</f>
        <v>0</v>
      </c>
    </row>
    <row r="238" spans="1:7" ht="15">
      <c r="A238" s="38" t="str">
        <f>work!D238</f>
        <v>Essex</v>
      </c>
      <c r="B238" s="38" t="str">
        <f>work!E238</f>
        <v>Fairfield Township</v>
      </c>
      <c r="C238" s="38">
        <f>work!F238</f>
        <v>26451789</v>
      </c>
      <c r="D238" s="38">
        <f>work!G238</f>
        <v>2318898</v>
      </c>
      <c r="E238" s="38">
        <f>work!H238</f>
        <v>4728999</v>
      </c>
      <c r="F238" s="38">
        <f>work!I238</f>
        <v>9092000</v>
      </c>
      <c r="G238" s="38">
        <f>work!J238</f>
        <v>10311892</v>
      </c>
    </row>
    <row r="239" spans="1:7" ht="15">
      <c r="A239" s="38" t="str">
        <f>work!D239</f>
        <v>Essex</v>
      </c>
      <c r="B239" s="38" t="str">
        <f>work!E239</f>
        <v>Glen Ridge Borough</v>
      </c>
      <c r="C239" s="38">
        <f>work!F239</f>
        <v>10431496</v>
      </c>
      <c r="D239" s="38">
        <f>work!G239</f>
        <v>557940</v>
      </c>
      <c r="E239" s="38">
        <f>work!H239</f>
        <v>8452630</v>
      </c>
      <c r="F239" s="38">
        <f>work!I239</f>
        <v>0</v>
      </c>
      <c r="G239" s="38">
        <f>work!J239</f>
        <v>1420926</v>
      </c>
    </row>
    <row r="240" spans="1:7" ht="15">
      <c r="A240" s="38" t="str">
        <f>work!D240</f>
        <v>Essex</v>
      </c>
      <c r="B240" s="38" t="str">
        <f>work!E240</f>
        <v>Irvington Township</v>
      </c>
      <c r="C240" s="38">
        <f>work!F240</f>
        <v>33007141</v>
      </c>
      <c r="D240" s="38">
        <f>work!G240</f>
        <v>16500300</v>
      </c>
      <c r="E240" s="38">
        <f>work!H240</f>
        <v>15852112</v>
      </c>
      <c r="F240" s="38">
        <f>work!I240</f>
        <v>0</v>
      </c>
      <c r="G240" s="38">
        <f>work!J240</f>
        <v>654729</v>
      </c>
    </row>
    <row r="241" spans="1:7" ht="15">
      <c r="A241" s="38" t="str">
        <f>work!D241</f>
        <v>Essex</v>
      </c>
      <c r="B241" s="38" t="str">
        <f>work!E241</f>
        <v>Livingston Township</v>
      </c>
      <c r="C241" s="38">
        <f>work!F241</f>
        <v>116782579</v>
      </c>
      <c r="D241" s="38">
        <f>work!G241</f>
        <v>42602087</v>
      </c>
      <c r="E241" s="38">
        <f>work!H241</f>
        <v>43943907</v>
      </c>
      <c r="F241" s="38">
        <f>work!I241</f>
        <v>20012900</v>
      </c>
      <c r="G241" s="38">
        <f>work!J241</f>
        <v>10223685</v>
      </c>
    </row>
    <row r="242" spans="1:7" ht="15">
      <c r="A242" s="38" t="str">
        <f>work!D242</f>
        <v>Essex</v>
      </c>
      <c r="B242" s="38" t="str">
        <f>work!E242</f>
        <v>Maplewood Township</v>
      </c>
      <c r="C242" s="38">
        <f>work!F242</f>
        <v>79488618</v>
      </c>
      <c r="D242" s="38">
        <f>work!G242</f>
        <v>3811900</v>
      </c>
      <c r="E242" s="38">
        <f>work!H242</f>
        <v>28053602</v>
      </c>
      <c r="F242" s="38">
        <f>work!I242</f>
        <v>482413</v>
      </c>
      <c r="G242" s="38">
        <f>work!J242</f>
        <v>47140703</v>
      </c>
    </row>
    <row r="243" spans="1:7" ht="15">
      <c r="A243" s="38" t="str">
        <f>work!D243</f>
        <v>Essex</v>
      </c>
      <c r="B243" s="38" t="str">
        <f>work!E243</f>
        <v>Millburn Township</v>
      </c>
      <c r="C243" s="38">
        <f>work!F243</f>
        <v>78978879</v>
      </c>
      <c r="D243" s="38">
        <f>work!G243</f>
        <v>13134013</v>
      </c>
      <c r="E243" s="38">
        <f>work!H243</f>
        <v>32818197</v>
      </c>
      <c r="F243" s="38">
        <f>work!I243</f>
        <v>2031249</v>
      </c>
      <c r="G243" s="38">
        <f>work!J243</f>
        <v>30995420</v>
      </c>
    </row>
    <row r="244" spans="1:7" ht="15">
      <c r="A244" s="38" t="str">
        <f>work!D244</f>
        <v>Essex</v>
      </c>
      <c r="B244" s="38" t="str">
        <f>work!E244</f>
        <v>Montclair Township</v>
      </c>
      <c r="C244" s="38">
        <f>work!F244</f>
        <v>77237949</v>
      </c>
      <c r="D244" s="38">
        <f>work!G244</f>
        <v>2755350</v>
      </c>
      <c r="E244" s="38">
        <f>work!H244</f>
        <v>52246635</v>
      </c>
      <c r="F244" s="38">
        <f>work!I244</f>
        <v>10323098</v>
      </c>
      <c r="G244" s="38">
        <f>work!J244</f>
        <v>11912866</v>
      </c>
    </row>
    <row r="245" spans="1:7" ht="15">
      <c r="A245" s="38" t="str">
        <f>work!D245</f>
        <v>Essex</v>
      </c>
      <c r="B245" s="38" t="str">
        <f>work!E245</f>
        <v>Newark City</v>
      </c>
      <c r="C245" s="38">
        <f>work!F245</f>
        <v>669014125</v>
      </c>
      <c r="D245" s="38">
        <f>work!G245</f>
        <v>227699835</v>
      </c>
      <c r="E245" s="38">
        <f>work!H245</f>
        <v>58877877</v>
      </c>
      <c r="F245" s="38">
        <f>work!I245</f>
        <v>107140444</v>
      </c>
      <c r="G245" s="38">
        <f>work!J245</f>
        <v>275295969</v>
      </c>
    </row>
    <row r="246" spans="1:7" ht="15">
      <c r="A246" s="38" t="str">
        <f>work!D246</f>
        <v>Essex</v>
      </c>
      <c r="B246" s="38" t="str">
        <f>work!E246</f>
        <v>North Caldwell Borough</v>
      </c>
      <c r="C246" s="38">
        <f>work!F246</f>
        <v>9361508</v>
      </c>
      <c r="D246" s="38">
        <f>work!G246</f>
        <v>1629800</v>
      </c>
      <c r="E246" s="38">
        <f>work!H246</f>
        <v>6355606</v>
      </c>
      <c r="F246" s="38">
        <f>work!I246</f>
        <v>0</v>
      </c>
      <c r="G246" s="38">
        <f>work!J246</f>
        <v>1376102</v>
      </c>
    </row>
    <row r="247" spans="1:7" ht="15">
      <c r="A247" s="38" t="str">
        <f>work!D247</f>
        <v>Essex</v>
      </c>
      <c r="B247" s="38" t="str">
        <f>work!E247</f>
        <v>Nutley Township</v>
      </c>
      <c r="C247" s="38">
        <f>work!F247</f>
        <v>52301337</v>
      </c>
      <c r="D247" s="38">
        <f>work!G247</f>
        <v>790100</v>
      </c>
      <c r="E247" s="38">
        <f>work!H247</f>
        <v>11855537</v>
      </c>
      <c r="F247" s="38">
        <f>work!I247</f>
        <v>106500</v>
      </c>
      <c r="G247" s="38">
        <f>work!J247</f>
        <v>39549200</v>
      </c>
    </row>
    <row r="248" spans="1:7" ht="15">
      <c r="A248" s="38" t="str">
        <f>work!D248</f>
        <v>Essex</v>
      </c>
      <c r="B248" s="38" t="str">
        <f>work!E248</f>
        <v>City of Orange Township</v>
      </c>
      <c r="C248" s="38">
        <f>work!F248</f>
        <v>76116792</v>
      </c>
      <c r="D248" s="38">
        <f>work!G248</f>
        <v>62196000</v>
      </c>
      <c r="E248" s="38">
        <f>work!H248</f>
        <v>10633527</v>
      </c>
      <c r="F248" s="38">
        <f>work!I248</f>
        <v>118900</v>
      </c>
      <c r="G248" s="38">
        <f>work!J248</f>
        <v>3168365</v>
      </c>
    </row>
    <row r="249" spans="1:7" ht="15">
      <c r="A249" s="38" t="str">
        <f>work!D249</f>
        <v>Essex</v>
      </c>
      <c r="B249" s="38" t="str">
        <f>work!E249</f>
        <v>Roseland Borough</v>
      </c>
      <c r="C249" s="38">
        <f>work!F249</f>
        <v>8334785</v>
      </c>
      <c r="D249" s="38">
        <f>work!G249</f>
        <v>698300</v>
      </c>
      <c r="E249" s="38">
        <f>work!H249</f>
        <v>4576476</v>
      </c>
      <c r="F249" s="38">
        <f>work!I249</f>
        <v>0</v>
      </c>
      <c r="G249" s="38">
        <f>work!J249</f>
        <v>3060009</v>
      </c>
    </row>
    <row r="250" spans="1:7" ht="15">
      <c r="A250" s="38" t="str">
        <f>work!D250</f>
        <v>Essex</v>
      </c>
      <c r="B250" s="38" t="str">
        <f>work!E250</f>
        <v>South Orange Village</v>
      </c>
      <c r="C250" s="38">
        <f>work!F250</f>
        <v>66615163</v>
      </c>
      <c r="D250" s="38">
        <f>work!G250</f>
        <v>28525800</v>
      </c>
      <c r="E250" s="38">
        <f>work!H250</f>
        <v>21746024</v>
      </c>
      <c r="F250" s="38">
        <f>work!I250</f>
        <v>90583</v>
      </c>
      <c r="G250" s="38">
        <f>work!J250</f>
        <v>16252756</v>
      </c>
    </row>
    <row r="251" spans="1:7" ht="15">
      <c r="A251" s="38" t="str">
        <f>work!D251</f>
        <v>Essex</v>
      </c>
      <c r="B251" s="38" t="str">
        <f>work!E251</f>
        <v>Verona Township</v>
      </c>
      <c r="C251" s="38">
        <f>work!F251</f>
        <v>20433184</v>
      </c>
      <c r="D251" s="38">
        <f>work!G251</f>
        <v>365300</v>
      </c>
      <c r="E251" s="38">
        <f>work!H251</f>
        <v>12434313</v>
      </c>
      <c r="F251" s="38">
        <f>work!I251</f>
        <v>91345</v>
      </c>
      <c r="G251" s="38">
        <f>work!J251</f>
        <v>7542226</v>
      </c>
    </row>
    <row r="252" spans="1:7" ht="15">
      <c r="A252" s="38" t="str">
        <f>work!D252</f>
        <v>Essex</v>
      </c>
      <c r="B252" s="38" t="str">
        <f>work!E252</f>
        <v>West Caldwell Township</v>
      </c>
      <c r="C252" s="38">
        <f>work!F252</f>
        <v>28150690</v>
      </c>
      <c r="D252" s="38">
        <f>work!G252</f>
        <v>8130</v>
      </c>
      <c r="E252" s="38">
        <f>work!H252</f>
        <v>10060534</v>
      </c>
      <c r="F252" s="38">
        <f>work!I252</f>
        <v>10720402</v>
      </c>
      <c r="G252" s="38">
        <f>work!J252</f>
        <v>7361624</v>
      </c>
    </row>
    <row r="253" spans="1:7" ht="15">
      <c r="A253" s="38" t="str">
        <f>work!D253</f>
        <v>Essex</v>
      </c>
      <c r="B253" s="38" t="str">
        <f>work!E253</f>
        <v>West Orange Township</v>
      </c>
      <c r="C253" s="38">
        <f>work!F253</f>
        <v>41013900</v>
      </c>
      <c r="D253" s="38">
        <f>work!G253</f>
        <v>988052</v>
      </c>
      <c r="E253" s="38">
        <f>work!H253</f>
        <v>19997288</v>
      </c>
      <c r="F253" s="38">
        <f>work!I253</f>
        <v>2423129</v>
      </c>
      <c r="G253" s="38">
        <f>work!J253</f>
        <v>17605431</v>
      </c>
    </row>
    <row r="254" spans="1:7" ht="15">
      <c r="A254" s="38" t="str">
        <f>work!D254</f>
        <v>Gloucester</v>
      </c>
      <c r="B254" s="38" t="str">
        <f>work!E254</f>
        <v>Clayton Borough</v>
      </c>
      <c r="C254" s="38">
        <f>work!F254</f>
        <v>3986433</v>
      </c>
      <c r="D254" s="38">
        <f>work!G254</f>
        <v>198900</v>
      </c>
      <c r="E254" s="38">
        <f>work!H254</f>
        <v>2786483</v>
      </c>
      <c r="F254" s="38">
        <f>work!I254</f>
        <v>425800</v>
      </c>
      <c r="G254" s="38">
        <f>work!J254</f>
        <v>575250</v>
      </c>
    </row>
    <row r="255" spans="1:7" ht="15">
      <c r="A255" s="38" t="str">
        <f>work!D255</f>
        <v>Gloucester</v>
      </c>
      <c r="B255" s="38" t="str">
        <f>work!E255</f>
        <v>Deptford Township</v>
      </c>
      <c r="C255" s="38">
        <f>work!F255</f>
        <v>67687484</v>
      </c>
      <c r="D255" s="38">
        <f>work!G255</f>
        <v>4657307</v>
      </c>
      <c r="E255" s="38">
        <f>work!H255</f>
        <v>9938796</v>
      </c>
      <c r="F255" s="38">
        <f>work!I255</f>
        <v>8600835</v>
      </c>
      <c r="G255" s="38">
        <f>work!J255</f>
        <v>44490546</v>
      </c>
    </row>
    <row r="256" spans="1:7" ht="15">
      <c r="A256" s="38" t="str">
        <f>work!D256</f>
        <v>Gloucester</v>
      </c>
      <c r="B256" s="38" t="str">
        <f>work!E256</f>
        <v>East Greenwich Township</v>
      </c>
      <c r="C256" s="38">
        <f>work!F256</f>
        <v>40229956</v>
      </c>
      <c r="D256" s="38">
        <f>work!G256</f>
        <v>8039972</v>
      </c>
      <c r="E256" s="38">
        <f>work!H256</f>
        <v>8070642</v>
      </c>
      <c r="F256" s="38">
        <f>work!I256</f>
        <v>39200</v>
      </c>
      <c r="G256" s="38">
        <f>work!J256</f>
        <v>24080142</v>
      </c>
    </row>
    <row r="257" spans="1:7" ht="15">
      <c r="A257" s="38" t="str">
        <f>work!D257</f>
        <v>Gloucester</v>
      </c>
      <c r="B257" s="38" t="str">
        <f>work!E257</f>
        <v>Elk Township</v>
      </c>
      <c r="C257" s="38">
        <f>work!F257</f>
        <v>6311084</v>
      </c>
      <c r="D257" s="38">
        <f>work!G257</f>
        <v>2047300</v>
      </c>
      <c r="E257" s="38">
        <f>work!H257</f>
        <v>60500</v>
      </c>
      <c r="F257" s="38">
        <f>work!I257</f>
        <v>1587423</v>
      </c>
      <c r="G257" s="38">
        <f>work!J257</f>
        <v>2615861</v>
      </c>
    </row>
    <row r="258" spans="1:7" ht="15">
      <c r="A258" s="38" t="str">
        <f>work!D258</f>
        <v>Gloucester</v>
      </c>
      <c r="B258" s="38" t="str">
        <f>work!E258</f>
        <v>Franklin Township</v>
      </c>
      <c r="C258" s="38">
        <f>work!F258</f>
        <v>13858128</v>
      </c>
      <c r="D258" s="38">
        <f>work!G258</f>
        <v>4838210</v>
      </c>
      <c r="E258" s="38">
        <f>work!H258</f>
        <v>5738804</v>
      </c>
      <c r="F258" s="38">
        <f>work!I258</f>
        <v>2149024</v>
      </c>
      <c r="G258" s="38">
        <f>work!J258</f>
        <v>1132090</v>
      </c>
    </row>
    <row r="259" spans="1:7" ht="15">
      <c r="A259" s="38" t="str">
        <f>work!D259</f>
        <v>Gloucester</v>
      </c>
      <c r="B259" s="38" t="str">
        <f>work!E259</f>
        <v>Glassboro Borough</v>
      </c>
      <c r="C259" s="38">
        <f>work!F259</f>
        <v>29209087</v>
      </c>
      <c r="D259" s="38">
        <f>work!G259</f>
        <v>10843503</v>
      </c>
      <c r="E259" s="38">
        <f>work!H259</f>
        <v>5798520</v>
      </c>
      <c r="F259" s="38">
        <f>work!I259</f>
        <v>1230841</v>
      </c>
      <c r="G259" s="38">
        <f>work!J259</f>
        <v>11336223</v>
      </c>
    </row>
    <row r="260" spans="1:7" ht="15">
      <c r="A260" s="38" t="str">
        <f>work!D260</f>
        <v>Gloucester</v>
      </c>
      <c r="B260" s="38" t="str">
        <f>work!E260</f>
        <v>Greenwich Township</v>
      </c>
      <c r="C260" s="38">
        <f>work!F260</f>
        <v>4087834</v>
      </c>
      <c r="D260" s="38">
        <f>work!G260</f>
        <v>143500</v>
      </c>
      <c r="E260" s="38">
        <f>work!H260</f>
        <v>1567392</v>
      </c>
      <c r="F260" s="38">
        <f>work!I260</f>
        <v>52500</v>
      </c>
      <c r="G260" s="38">
        <f>work!J260</f>
        <v>2324442</v>
      </c>
    </row>
    <row r="261" spans="1:7" ht="15">
      <c r="A261" s="38" t="str">
        <f>work!D261</f>
        <v>Gloucester</v>
      </c>
      <c r="B261" s="38" t="str">
        <f>work!E261</f>
        <v>Harrison Township</v>
      </c>
      <c r="C261" s="38">
        <f>work!F261</f>
        <v>12916641</v>
      </c>
      <c r="D261" s="38">
        <f>work!G261</f>
        <v>2044370</v>
      </c>
      <c r="E261" s="38">
        <f>work!H261</f>
        <v>7449584</v>
      </c>
      <c r="F261" s="38">
        <f>work!I261</f>
        <v>309430</v>
      </c>
      <c r="G261" s="38">
        <f>work!J261</f>
        <v>3113257</v>
      </c>
    </row>
    <row r="262" spans="1:7" ht="15">
      <c r="A262" s="38" t="str">
        <f>work!D262</f>
        <v>Gloucester</v>
      </c>
      <c r="B262" s="38" t="str">
        <f>work!E262</f>
        <v>Logan Township</v>
      </c>
      <c r="C262" s="38">
        <f>work!F262</f>
        <v>113526755</v>
      </c>
      <c r="D262" s="38">
        <f>work!G262</f>
        <v>1383675</v>
      </c>
      <c r="E262" s="38">
        <f>work!H262</f>
        <v>2646629</v>
      </c>
      <c r="F262" s="38">
        <f>work!I262</f>
        <v>24735607</v>
      </c>
      <c r="G262" s="38">
        <f>work!J262</f>
        <v>84760844</v>
      </c>
    </row>
    <row r="263" spans="1:7" ht="15">
      <c r="A263" s="38" t="str">
        <f>work!D263</f>
        <v>Gloucester</v>
      </c>
      <c r="B263" s="38" t="str">
        <f>work!E263</f>
        <v>Mantua Township</v>
      </c>
      <c r="C263" s="38">
        <f>work!F263</f>
        <v>52646843</v>
      </c>
      <c r="D263" s="38">
        <f>work!G263</f>
        <v>3398305</v>
      </c>
      <c r="E263" s="38">
        <f>work!H263</f>
        <v>7740009</v>
      </c>
      <c r="F263" s="38">
        <f>work!I263</f>
        <v>36937000</v>
      </c>
      <c r="G263" s="38">
        <f>work!J263</f>
        <v>4571529</v>
      </c>
    </row>
    <row r="264" spans="1:7" ht="15">
      <c r="A264" s="38" t="str">
        <f>work!D264</f>
        <v>Gloucester</v>
      </c>
      <c r="B264" s="38" t="str">
        <f>work!E264</f>
        <v>Monroe Township</v>
      </c>
      <c r="C264" s="38">
        <f>work!F264</f>
        <v>42136708</v>
      </c>
      <c r="D264" s="38">
        <f>work!G264</f>
        <v>15968619</v>
      </c>
      <c r="E264" s="38">
        <f>work!H264</f>
        <v>13423154</v>
      </c>
      <c r="F264" s="38">
        <f>work!I264</f>
        <v>843900</v>
      </c>
      <c r="G264" s="38">
        <f>work!J264</f>
        <v>11901035</v>
      </c>
    </row>
    <row r="265" spans="1:7" ht="15">
      <c r="A265" s="38" t="str">
        <f>work!D265</f>
        <v>Gloucester</v>
      </c>
      <c r="B265" s="38" t="str">
        <f>work!E265</f>
        <v>National Park Borough</v>
      </c>
      <c r="C265" s="38">
        <f>work!F265</f>
        <v>1868249</v>
      </c>
      <c r="D265" s="38">
        <f>work!G265</f>
        <v>900500</v>
      </c>
      <c r="E265" s="38">
        <f>work!H265</f>
        <v>967749</v>
      </c>
      <c r="F265" s="38">
        <f>work!I265</f>
        <v>0</v>
      </c>
      <c r="G265" s="38">
        <f>work!J265</f>
        <v>0</v>
      </c>
    </row>
    <row r="266" spans="1:7" ht="15">
      <c r="A266" s="38" t="str">
        <f>work!D266</f>
        <v>Gloucester</v>
      </c>
      <c r="B266" s="38" t="str">
        <f>work!E266</f>
        <v>Newfield Borough</v>
      </c>
      <c r="C266" s="38">
        <f>work!F266</f>
        <v>607686</v>
      </c>
      <c r="D266" s="38">
        <f>work!G266</f>
        <v>152200</v>
      </c>
      <c r="E266" s="38">
        <f>work!H266</f>
        <v>394486</v>
      </c>
      <c r="F266" s="38">
        <f>work!I266</f>
        <v>40000</v>
      </c>
      <c r="G266" s="38">
        <f>work!J266</f>
        <v>21000</v>
      </c>
    </row>
    <row r="267" spans="1:7" ht="15">
      <c r="A267" s="38" t="str">
        <f>work!D267</f>
        <v>Gloucester</v>
      </c>
      <c r="B267" s="38" t="str">
        <f>work!E267</f>
        <v>Paulsboro Borough</v>
      </c>
      <c r="C267" s="38">
        <f>work!F267</f>
        <v>27088413</v>
      </c>
      <c r="D267" s="38">
        <f>work!G267</f>
        <v>165150</v>
      </c>
      <c r="E267" s="38">
        <f>work!H267</f>
        <v>1567508</v>
      </c>
      <c r="F267" s="38">
        <f>work!I267</f>
        <v>23345899</v>
      </c>
      <c r="G267" s="38">
        <f>work!J267</f>
        <v>2009856</v>
      </c>
    </row>
    <row r="268" spans="1:7" ht="15">
      <c r="A268" s="38" t="str">
        <f>work!D268</f>
        <v>Gloucester</v>
      </c>
      <c r="B268" s="38" t="str">
        <f>work!E268</f>
        <v>Pitman Borough</v>
      </c>
      <c r="C268" s="38">
        <f>work!F268</f>
        <v>4851231</v>
      </c>
      <c r="D268" s="38">
        <f>work!G268</f>
        <v>166350</v>
      </c>
      <c r="E268" s="38">
        <f>work!H268</f>
        <v>3894984</v>
      </c>
      <c r="F268" s="38">
        <f>work!I268</f>
        <v>10200</v>
      </c>
      <c r="G268" s="38">
        <f>work!J268</f>
        <v>779697</v>
      </c>
    </row>
    <row r="269" spans="1:7" ht="15">
      <c r="A269" s="38" t="str">
        <f>work!D269</f>
        <v>Gloucester</v>
      </c>
      <c r="B269" s="38" t="str">
        <f>work!E269</f>
        <v>South Harrison Township</v>
      </c>
      <c r="C269" s="38">
        <f>work!F269</f>
        <v>5006315</v>
      </c>
      <c r="D269" s="38">
        <f>work!G269</f>
        <v>2434973</v>
      </c>
      <c r="E269" s="38">
        <f>work!H269</f>
        <v>2111932</v>
      </c>
      <c r="F269" s="38">
        <f>work!I269</f>
        <v>64200</v>
      </c>
      <c r="G269" s="38">
        <f>work!J269</f>
        <v>395210</v>
      </c>
    </row>
    <row r="270" spans="1:7" ht="15">
      <c r="A270" s="38" t="str">
        <f>work!D270</f>
        <v>Gloucester</v>
      </c>
      <c r="B270" s="38" t="str">
        <f>work!E270</f>
        <v>Swedesboro Borough</v>
      </c>
      <c r="C270" s="38">
        <f>work!F270</f>
        <v>2429525</v>
      </c>
      <c r="D270" s="38">
        <f>work!G270</f>
        <v>181500</v>
      </c>
      <c r="E270" s="38">
        <f>work!H270</f>
        <v>636473</v>
      </c>
      <c r="F270" s="38">
        <f>work!I270</f>
        <v>841821</v>
      </c>
      <c r="G270" s="38">
        <f>work!J270</f>
        <v>769731</v>
      </c>
    </row>
    <row r="271" spans="1:7" ht="15">
      <c r="A271" s="38" t="str">
        <f>work!D271</f>
        <v>Gloucester</v>
      </c>
      <c r="B271" s="38" t="str">
        <f>work!E271</f>
        <v>Washington Township</v>
      </c>
      <c r="C271" s="38">
        <f>work!F271</f>
        <v>56252643</v>
      </c>
      <c r="D271" s="38">
        <f>work!G271</f>
        <v>4153450</v>
      </c>
      <c r="E271" s="38">
        <f>work!H271</f>
        <v>18552167</v>
      </c>
      <c r="F271" s="38">
        <f>work!I271</f>
        <v>6162378</v>
      </c>
      <c r="G271" s="38">
        <f>work!J271</f>
        <v>27384648</v>
      </c>
    </row>
    <row r="272" spans="1:7" ht="15">
      <c r="A272" s="38" t="str">
        <f>work!D272</f>
        <v>Gloucester</v>
      </c>
      <c r="B272" s="38" t="str">
        <f>work!E272</f>
        <v>Wenonah Borough</v>
      </c>
      <c r="C272" s="38">
        <f>work!F272</f>
        <v>2367406</v>
      </c>
      <c r="D272" s="38">
        <f>work!G272</f>
        <v>337203</v>
      </c>
      <c r="E272" s="38">
        <f>work!H272</f>
        <v>1828355</v>
      </c>
      <c r="F272" s="38">
        <f>work!I272</f>
        <v>0</v>
      </c>
      <c r="G272" s="38">
        <f>work!J272</f>
        <v>201848</v>
      </c>
    </row>
    <row r="273" spans="1:7" ht="15">
      <c r="A273" s="38" t="str">
        <f>work!D273</f>
        <v>Gloucester</v>
      </c>
      <c r="B273" s="38" t="str">
        <f>work!E273</f>
        <v>West Deptford Township</v>
      </c>
      <c r="C273" s="38">
        <f>work!F273</f>
        <v>21097496</v>
      </c>
      <c r="D273" s="38">
        <f>work!G273</f>
        <v>2578275</v>
      </c>
      <c r="E273" s="38">
        <f>work!H273</f>
        <v>14514906</v>
      </c>
      <c r="F273" s="38">
        <f>work!I273</f>
        <v>0</v>
      </c>
      <c r="G273" s="38">
        <f>work!J273</f>
        <v>4004315</v>
      </c>
    </row>
    <row r="274" spans="1:7" ht="15">
      <c r="A274" s="38" t="str">
        <f>work!D274</f>
        <v>Gloucester</v>
      </c>
      <c r="B274" s="38" t="str">
        <f>work!E274</f>
        <v>Westville Borough</v>
      </c>
      <c r="C274" s="38">
        <f>work!F274</f>
        <v>2129634</v>
      </c>
      <c r="D274" s="38">
        <f>work!G274</f>
        <v>222035</v>
      </c>
      <c r="E274" s="38">
        <f>work!H274</f>
        <v>1500406</v>
      </c>
      <c r="F274" s="38">
        <f>work!I274</f>
        <v>0</v>
      </c>
      <c r="G274" s="38">
        <f>work!J274</f>
        <v>407193</v>
      </c>
    </row>
    <row r="275" spans="1:7" ht="15">
      <c r="A275" s="38" t="str">
        <f>work!D275</f>
        <v>Gloucester</v>
      </c>
      <c r="B275" s="38" t="str">
        <f>work!E275</f>
        <v>Woodbury City</v>
      </c>
      <c r="C275" s="38">
        <f>work!F275</f>
        <v>7406923</v>
      </c>
      <c r="D275" s="38">
        <f>work!G275</f>
        <v>275750</v>
      </c>
      <c r="E275" s="38">
        <f>work!H275</f>
        <v>2787205</v>
      </c>
      <c r="F275" s="38">
        <f>work!I275</f>
        <v>1408370</v>
      </c>
      <c r="G275" s="38">
        <f>work!J275</f>
        <v>2935598</v>
      </c>
    </row>
    <row r="276" spans="1:7" ht="15">
      <c r="A276" s="38" t="str">
        <f>work!D276</f>
        <v>Gloucester</v>
      </c>
      <c r="B276" s="38" t="str">
        <f>work!E276</f>
        <v>Woodbury Heights Borough</v>
      </c>
      <c r="C276" s="38">
        <f>work!F276</f>
        <v>4617136</v>
      </c>
      <c r="D276" s="38">
        <f>work!G276</f>
        <v>260000</v>
      </c>
      <c r="E276" s="38">
        <f>work!H276</f>
        <v>1456415</v>
      </c>
      <c r="F276" s="38">
        <f>work!I276</f>
        <v>1064603</v>
      </c>
      <c r="G276" s="38">
        <f>work!J276</f>
        <v>1836118</v>
      </c>
    </row>
    <row r="277" spans="1:7" ht="15">
      <c r="A277" s="38" t="str">
        <f>work!D277</f>
        <v>Gloucester</v>
      </c>
      <c r="B277" s="38" t="str">
        <f>work!E277</f>
        <v>Woolwich Township</v>
      </c>
      <c r="C277" s="38">
        <f>work!F277</f>
        <v>24002191</v>
      </c>
      <c r="D277" s="38">
        <f>work!G277</f>
        <v>12558972</v>
      </c>
      <c r="E277" s="38">
        <f>work!H277</f>
        <v>4830718</v>
      </c>
      <c r="F277" s="38">
        <f>work!I277</f>
        <v>949022</v>
      </c>
      <c r="G277" s="38">
        <f>work!J277</f>
        <v>5663479</v>
      </c>
    </row>
    <row r="278" spans="1:7" ht="15">
      <c r="A278" s="38" t="str">
        <f>work!D278</f>
        <v>Hudson</v>
      </c>
      <c r="B278" s="38" t="str">
        <f>work!E278</f>
        <v>Bayonne City</v>
      </c>
      <c r="C278" s="38">
        <f>work!F278</f>
        <v>82116080</v>
      </c>
      <c r="D278" s="38">
        <f>work!G278</f>
        <v>10312200</v>
      </c>
      <c r="E278" s="38">
        <f>work!H278</f>
        <v>22941822</v>
      </c>
      <c r="F278" s="38">
        <f>work!I278</f>
        <v>37734350</v>
      </c>
      <c r="G278" s="38">
        <f>work!J278</f>
        <v>11127708</v>
      </c>
    </row>
    <row r="279" spans="1:7" ht="15">
      <c r="A279" s="38" t="str">
        <f>work!D279</f>
        <v>Hudson</v>
      </c>
      <c r="B279" s="38" t="str">
        <f>work!E279</f>
        <v>East Newark Borough</v>
      </c>
      <c r="C279" s="38">
        <f>work!F279</f>
        <v>556715</v>
      </c>
      <c r="D279" s="38">
        <f>work!G279</f>
        <v>320000</v>
      </c>
      <c r="E279" s="38">
        <f>work!H279</f>
        <v>222014</v>
      </c>
      <c r="F279" s="38">
        <f>work!I279</f>
        <v>0</v>
      </c>
      <c r="G279" s="38">
        <f>work!J279</f>
        <v>14701</v>
      </c>
    </row>
    <row r="280" spans="1:7" ht="15">
      <c r="A280" s="38" t="str">
        <f>work!D280</f>
        <v>Hudson</v>
      </c>
      <c r="B280" s="38" t="str">
        <f>work!E280</f>
        <v>Guttenberg Town</v>
      </c>
      <c r="C280" s="38">
        <f>work!F280</f>
        <v>9589336</v>
      </c>
      <c r="D280" s="38">
        <f>work!G280</f>
        <v>950000</v>
      </c>
      <c r="E280" s="38">
        <f>work!H280</f>
        <v>8639336</v>
      </c>
      <c r="F280" s="38">
        <f>work!I280</f>
        <v>0</v>
      </c>
      <c r="G280" s="38">
        <f>work!J280</f>
        <v>0</v>
      </c>
    </row>
    <row r="281" spans="1:7" ht="15">
      <c r="A281" s="38" t="str">
        <f>work!D281</f>
        <v>Hudson</v>
      </c>
      <c r="B281" s="38" t="str">
        <f>work!E281</f>
        <v>Harrison Town</v>
      </c>
      <c r="C281" s="38">
        <f>work!F281</f>
        <v>35302705</v>
      </c>
      <c r="D281" s="38">
        <f>work!G281</f>
        <v>15366336</v>
      </c>
      <c r="E281" s="38">
        <f>work!H281</f>
        <v>3768324</v>
      </c>
      <c r="F281" s="38">
        <f>work!I281</f>
        <v>385000</v>
      </c>
      <c r="G281" s="38">
        <f>work!J281</f>
        <v>15783045</v>
      </c>
    </row>
    <row r="282" spans="1:7" ht="15">
      <c r="A282" s="38" t="str">
        <f>work!D282</f>
        <v>Hudson</v>
      </c>
      <c r="B282" s="38" t="str">
        <f>work!E282</f>
        <v>Hoboken City</v>
      </c>
      <c r="C282" s="38">
        <f>work!F282</f>
        <v>70884654</v>
      </c>
      <c r="D282" s="38">
        <f>work!G282</f>
        <v>7805000</v>
      </c>
      <c r="E282" s="38">
        <f>work!H282</f>
        <v>38845439</v>
      </c>
      <c r="F282" s="38">
        <f>work!I282</f>
        <v>1153246</v>
      </c>
      <c r="G282" s="38">
        <f>work!J282</f>
        <v>23080969</v>
      </c>
    </row>
    <row r="283" spans="1:7" ht="15">
      <c r="A283" s="38" t="str">
        <f>work!D283</f>
        <v>Hudson</v>
      </c>
      <c r="B283" s="38" t="str">
        <f>work!E283</f>
        <v>Jersey City</v>
      </c>
      <c r="C283" s="38">
        <f>work!F283</f>
        <v>929676405</v>
      </c>
      <c r="D283" s="38">
        <f>work!G283</f>
        <v>515715314</v>
      </c>
      <c r="E283" s="38">
        <f>work!H283</f>
        <v>157216977</v>
      </c>
      <c r="F283" s="38">
        <f>work!I283</f>
        <v>129777219</v>
      </c>
      <c r="G283" s="38">
        <f>work!J283</f>
        <v>126966895</v>
      </c>
    </row>
    <row r="284" spans="1:7" ht="15">
      <c r="A284" s="38" t="str">
        <f>work!D284</f>
        <v>Hudson</v>
      </c>
      <c r="B284" s="38" t="str">
        <f>work!E284</f>
        <v>Kearny Town</v>
      </c>
      <c r="C284" s="38">
        <f>work!F284</f>
        <v>35230177</v>
      </c>
      <c r="D284" s="38">
        <f>work!G284</f>
        <v>3390200</v>
      </c>
      <c r="E284" s="38">
        <f>work!H284</f>
        <v>5333780</v>
      </c>
      <c r="F284" s="38">
        <f>work!I284</f>
        <v>5603805</v>
      </c>
      <c r="G284" s="38">
        <f>work!J284</f>
        <v>20902392</v>
      </c>
    </row>
    <row r="285" spans="1:7" ht="15">
      <c r="A285" s="38" t="str">
        <f>work!D285</f>
        <v>Hudson</v>
      </c>
      <c r="B285" s="38" t="str">
        <f>work!E285</f>
        <v>North Bergen Township</v>
      </c>
      <c r="C285" s="38">
        <f>work!F285</f>
        <v>158587370</v>
      </c>
      <c r="D285" s="38">
        <f>work!G285</f>
        <v>86065115</v>
      </c>
      <c r="E285" s="38">
        <f>work!H285</f>
        <v>10146577</v>
      </c>
      <c r="F285" s="38">
        <f>work!I285</f>
        <v>36567500</v>
      </c>
      <c r="G285" s="38">
        <f>work!J285</f>
        <v>25808178</v>
      </c>
    </row>
    <row r="286" spans="1:7" ht="15">
      <c r="A286" s="38" t="str">
        <f>work!D286</f>
        <v>Hudson</v>
      </c>
      <c r="B286" s="38" t="str">
        <f>work!E286</f>
        <v>Secaucus Town</v>
      </c>
      <c r="C286" s="38">
        <f>work!F286</f>
        <v>54009095</v>
      </c>
      <c r="D286" s="38">
        <f>work!G286</f>
        <v>819005</v>
      </c>
      <c r="E286" s="38">
        <f>work!H286</f>
        <v>8509376</v>
      </c>
      <c r="F286" s="38">
        <f>work!I286</f>
        <v>623500</v>
      </c>
      <c r="G286" s="38">
        <f>work!J286</f>
        <v>44057214</v>
      </c>
    </row>
    <row r="287" spans="1:7" ht="15">
      <c r="A287" s="38" t="str">
        <f>work!D287</f>
        <v>Hudson</v>
      </c>
      <c r="B287" s="38" t="str">
        <f>work!E287</f>
        <v>Union City</v>
      </c>
      <c r="C287" s="38">
        <f>work!F287</f>
        <v>26577594</v>
      </c>
      <c r="D287" s="38">
        <f>work!G287</f>
        <v>8193420</v>
      </c>
      <c r="E287" s="38">
        <f>work!H287</f>
        <v>9580004</v>
      </c>
      <c r="F287" s="38">
        <f>work!I287</f>
        <v>211580</v>
      </c>
      <c r="G287" s="38">
        <f>work!J287</f>
        <v>8592590</v>
      </c>
    </row>
    <row r="288" spans="1:7" ht="15">
      <c r="A288" s="38" t="str">
        <f>work!D288</f>
        <v>Hudson</v>
      </c>
      <c r="B288" s="38" t="str">
        <f>work!E288</f>
        <v>Weehawken Township</v>
      </c>
      <c r="C288" s="38">
        <f>work!F288</f>
        <v>20955250</v>
      </c>
      <c r="D288" s="38">
        <f>work!G288</f>
        <v>655269</v>
      </c>
      <c r="E288" s="38">
        <f>work!H288</f>
        <v>12494646</v>
      </c>
      <c r="F288" s="38">
        <f>work!I288</f>
        <v>0</v>
      </c>
      <c r="G288" s="38">
        <f>work!J288</f>
        <v>7805335</v>
      </c>
    </row>
    <row r="289" spans="1:7" ht="15">
      <c r="A289" s="38" t="str">
        <f>work!D289</f>
        <v>Hudson</v>
      </c>
      <c r="B289" s="38" t="str">
        <f>work!E289</f>
        <v>West New York Town</v>
      </c>
      <c r="C289" s="38">
        <f>work!F289</f>
        <v>62903288</v>
      </c>
      <c r="D289" s="38">
        <f>work!G289</f>
        <v>36457200</v>
      </c>
      <c r="E289" s="38">
        <f>work!H289</f>
        <v>10729248</v>
      </c>
      <c r="F289" s="38">
        <f>work!I289</f>
        <v>10257610</v>
      </c>
      <c r="G289" s="38">
        <f>work!J289</f>
        <v>5459230</v>
      </c>
    </row>
    <row r="290" spans="1:7" ht="15">
      <c r="A290" s="38" t="str">
        <f>work!D290</f>
        <v>Hunterdon</v>
      </c>
      <c r="B290" s="38" t="str">
        <f>work!E290</f>
        <v>Alexandria Township</v>
      </c>
      <c r="C290" s="38">
        <f>work!F290</f>
        <v>12302916</v>
      </c>
      <c r="D290" s="38">
        <f>work!G290</f>
        <v>1775501</v>
      </c>
      <c r="E290" s="38">
        <f>work!H290</f>
        <v>3080239</v>
      </c>
      <c r="F290" s="38">
        <f>work!I290</f>
        <v>1655553</v>
      </c>
      <c r="G290" s="38">
        <f>work!J290</f>
        <v>5791623</v>
      </c>
    </row>
    <row r="291" spans="1:7" ht="15">
      <c r="A291" s="38" t="str">
        <f>work!D291</f>
        <v>Hunterdon</v>
      </c>
      <c r="B291" s="38" t="str">
        <f>work!E291</f>
        <v>Bethlehem Township</v>
      </c>
      <c r="C291" s="38">
        <f>work!F291</f>
        <v>3533615</v>
      </c>
      <c r="D291" s="38">
        <f>work!G291</f>
        <v>6001</v>
      </c>
      <c r="E291" s="38">
        <f>work!H291</f>
        <v>2849139</v>
      </c>
      <c r="F291" s="38">
        <f>work!I291</f>
        <v>361229</v>
      </c>
      <c r="G291" s="38">
        <f>work!J291</f>
        <v>317246</v>
      </c>
    </row>
    <row r="292" spans="1:7" ht="15">
      <c r="A292" s="38" t="str">
        <f>work!D292</f>
        <v>Hunterdon</v>
      </c>
      <c r="B292" s="38" t="str">
        <f>work!E292</f>
        <v>Bloomsbury Borough</v>
      </c>
      <c r="C292" s="38">
        <f>work!F292</f>
        <v>1033874</v>
      </c>
      <c r="D292" s="38">
        <f>work!G292</f>
        <v>0</v>
      </c>
      <c r="E292" s="38">
        <f>work!H292</f>
        <v>427383</v>
      </c>
      <c r="F292" s="38">
        <f>work!I292</f>
        <v>334141</v>
      </c>
      <c r="G292" s="38">
        <f>work!J292</f>
        <v>272350</v>
      </c>
    </row>
    <row r="293" spans="1:7" ht="15">
      <c r="A293" s="38" t="str">
        <f>work!D293</f>
        <v>Hunterdon</v>
      </c>
      <c r="B293" s="38" t="str">
        <f>work!E293</f>
        <v>Califon Borough</v>
      </c>
      <c r="C293" s="38">
        <f>work!F293</f>
        <v>1357505</v>
      </c>
      <c r="D293" s="38">
        <f>work!G293</f>
        <v>507901</v>
      </c>
      <c r="E293" s="38">
        <f>work!H293</f>
        <v>811080</v>
      </c>
      <c r="F293" s="38">
        <f>work!I293</f>
        <v>0</v>
      </c>
      <c r="G293" s="38">
        <f>work!J293</f>
        <v>38524</v>
      </c>
    </row>
    <row r="294" spans="1:7" ht="15">
      <c r="A294" s="38" t="str">
        <f>work!D294</f>
        <v>Hunterdon</v>
      </c>
      <c r="B294" s="38" t="str">
        <f>work!E294</f>
        <v>Clinton Town</v>
      </c>
      <c r="C294" s="38">
        <f>work!F294</f>
        <v>11947932</v>
      </c>
      <c r="D294" s="38">
        <f>work!G294</f>
        <v>8666900</v>
      </c>
      <c r="E294" s="38">
        <f>work!H294</f>
        <v>2260145</v>
      </c>
      <c r="F294" s="38">
        <f>work!I294</f>
        <v>10000</v>
      </c>
      <c r="G294" s="38">
        <f>work!J294</f>
        <v>1010887</v>
      </c>
    </row>
    <row r="295" spans="1:7" ht="15">
      <c r="A295" s="38" t="str">
        <f>work!D295</f>
        <v>Hunterdon</v>
      </c>
      <c r="B295" s="38" t="str">
        <f>work!E295</f>
        <v>Clinton Township</v>
      </c>
      <c r="C295" s="38">
        <f>work!F295</f>
        <v>19514223</v>
      </c>
      <c r="D295" s="38">
        <f>work!G295</f>
        <v>507400</v>
      </c>
      <c r="E295" s="38">
        <f>work!H295</f>
        <v>7986631</v>
      </c>
      <c r="F295" s="38">
        <f>work!I295</f>
        <v>6685357</v>
      </c>
      <c r="G295" s="38">
        <f>work!J295</f>
        <v>4334835</v>
      </c>
    </row>
    <row r="296" spans="1:7" ht="15">
      <c r="A296" s="38" t="str">
        <f>work!D296</f>
        <v>Hunterdon</v>
      </c>
      <c r="B296" s="38" t="str">
        <f>work!E296</f>
        <v>Delaware Township</v>
      </c>
      <c r="C296" s="38">
        <f>work!F296</f>
        <v>9046744</v>
      </c>
      <c r="D296" s="38">
        <f>work!G296</f>
        <v>1538383</v>
      </c>
      <c r="E296" s="38">
        <f>work!H296</f>
        <v>4493234</v>
      </c>
      <c r="F296" s="38">
        <f>work!I296</f>
        <v>1105467</v>
      </c>
      <c r="G296" s="38">
        <f>work!J296</f>
        <v>1909660</v>
      </c>
    </row>
    <row r="297" spans="1:7" ht="15">
      <c r="A297" s="38" t="str">
        <f>work!D297</f>
        <v>Hunterdon</v>
      </c>
      <c r="B297" s="38" t="str">
        <f>work!E297</f>
        <v>East Amwell Township</v>
      </c>
      <c r="C297" s="38">
        <f>work!F297</f>
        <v>1678239</v>
      </c>
      <c r="D297" s="38">
        <f>work!G297</f>
        <v>47004</v>
      </c>
      <c r="E297" s="38">
        <f>work!H297</f>
        <v>1283752</v>
      </c>
      <c r="F297" s="38">
        <f>work!I297</f>
        <v>52003</v>
      </c>
      <c r="G297" s="38">
        <f>work!J297</f>
        <v>295480</v>
      </c>
    </row>
    <row r="298" spans="1:7" ht="15">
      <c r="A298" s="38" t="str">
        <f>work!D298</f>
        <v>Hunterdon</v>
      </c>
      <c r="B298" s="38" t="str">
        <f>work!E298</f>
        <v>Flemington Borough</v>
      </c>
      <c r="C298" s="38">
        <f>work!F298</f>
        <v>5309855</v>
      </c>
      <c r="D298" s="38">
        <f>work!G298</f>
        <v>198300</v>
      </c>
      <c r="E298" s="38">
        <f>work!H298</f>
        <v>2589946</v>
      </c>
      <c r="F298" s="38">
        <f>work!I298</f>
        <v>0</v>
      </c>
      <c r="G298" s="38">
        <f>work!J298</f>
        <v>2521609</v>
      </c>
    </row>
    <row r="299" spans="1:7" ht="15">
      <c r="A299" s="38" t="str">
        <f>work!D299</f>
        <v>Hunterdon</v>
      </c>
      <c r="B299" s="38" t="str">
        <f>work!E299</f>
        <v>Franklin Township</v>
      </c>
      <c r="C299" s="38">
        <f>work!F299</f>
        <v>5996338</v>
      </c>
      <c r="D299" s="38">
        <f>work!G299</f>
        <v>578400</v>
      </c>
      <c r="E299" s="38">
        <f>work!H299</f>
        <v>3459993</v>
      </c>
      <c r="F299" s="38">
        <f>work!I299</f>
        <v>582398</v>
      </c>
      <c r="G299" s="38">
        <f>work!J299</f>
        <v>1375547</v>
      </c>
    </row>
    <row r="300" spans="1:7" ht="15">
      <c r="A300" s="38" t="str">
        <f>work!D300</f>
        <v>Hunterdon</v>
      </c>
      <c r="B300" s="38" t="str">
        <f>work!E300</f>
        <v>Frenchtown Borough</v>
      </c>
      <c r="C300" s="38">
        <f>work!F300</f>
        <v>8763378</v>
      </c>
      <c r="D300" s="38">
        <f>work!G300</f>
        <v>7935760</v>
      </c>
      <c r="E300" s="38">
        <f>work!H300</f>
        <v>803418</v>
      </c>
      <c r="F300" s="38">
        <f>work!I300</f>
        <v>0</v>
      </c>
      <c r="G300" s="38">
        <f>work!J300</f>
        <v>24200</v>
      </c>
    </row>
    <row r="301" spans="1:7" ht="15">
      <c r="A301" s="38" t="str">
        <f>work!D301</f>
        <v>Hunterdon</v>
      </c>
      <c r="B301" s="38" t="str">
        <f>work!E301</f>
        <v>Glen Gardner Borough</v>
      </c>
      <c r="C301" s="38">
        <f>work!F301</f>
        <v>494732</v>
      </c>
      <c r="D301" s="38">
        <f>work!G301</f>
        <v>0</v>
      </c>
      <c r="E301" s="38">
        <f>work!H301</f>
        <v>443805</v>
      </c>
      <c r="F301" s="38">
        <f>work!I301</f>
        <v>28977</v>
      </c>
      <c r="G301" s="38">
        <f>work!J301</f>
        <v>21950</v>
      </c>
    </row>
    <row r="302" spans="1:7" ht="15">
      <c r="A302" s="38" t="str">
        <f>work!D302</f>
        <v>Hunterdon</v>
      </c>
      <c r="B302" s="38" t="str">
        <f>work!E302</f>
        <v>Hampton Borough</v>
      </c>
      <c r="C302" s="38">
        <f>work!F302</f>
        <v>418082</v>
      </c>
      <c r="D302" s="38">
        <f>work!G302</f>
        <v>0</v>
      </c>
      <c r="E302" s="38">
        <f>work!H302</f>
        <v>303886</v>
      </c>
      <c r="F302" s="38">
        <f>work!I302</f>
        <v>0</v>
      </c>
      <c r="G302" s="38">
        <f>work!J302</f>
        <v>114196</v>
      </c>
    </row>
    <row r="303" spans="1:7" ht="15">
      <c r="A303" s="38" t="str">
        <f>work!D303</f>
        <v>Hunterdon</v>
      </c>
      <c r="B303" s="38" t="str">
        <f>work!E303</f>
        <v>High Bridge Borough</v>
      </c>
      <c r="C303" s="38">
        <f>work!F303</f>
        <v>1804626</v>
      </c>
      <c r="D303" s="38">
        <f>work!G303</f>
        <v>0</v>
      </c>
      <c r="E303" s="38">
        <f>work!H303</f>
        <v>1145615</v>
      </c>
      <c r="F303" s="38">
        <f>work!I303</f>
        <v>1</v>
      </c>
      <c r="G303" s="38">
        <f>work!J303</f>
        <v>659010</v>
      </c>
    </row>
    <row r="304" spans="1:7" ht="15">
      <c r="A304" s="38" t="str">
        <f>work!D304</f>
        <v>Hunterdon</v>
      </c>
      <c r="B304" s="38" t="str">
        <f>work!E304</f>
        <v>Holland Township</v>
      </c>
      <c r="C304" s="38">
        <f>work!F304</f>
        <v>8016755</v>
      </c>
      <c r="D304" s="38">
        <f>work!G304</f>
        <v>426400</v>
      </c>
      <c r="E304" s="38">
        <f>work!H304</f>
        <v>2847511</v>
      </c>
      <c r="F304" s="38">
        <f>work!I304</f>
        <v>166572</v>
      </c>
      <c r="G304" s="38">
        <f>work!J304</f>
        <v>4576272</v>
      </c>
    </row>
    <row r="305" spans="1:7" ht="15">
      <c r="A305" s="38" t="str">
        <f>work!D305</f>
        <v>Hunterdon</v>
      </c>
      <c r="B305" s="38" t="str">
        <f>work!E305</f>
        <v>Kingwood Township</v>
      </c>
      <c r="C305" s="38">
        <f>work!F305</f>
        <v>6096812</v>
      </c>
      <c r="D305" s="38">
        <f>work!G305</f>
        <v>2676900</v>
      </c>
      <c r="E305" s="38">
        <f>work!H305</f>
        <v>2203662</v>
      </c>
      <c r="F305" s="38">
        <f>work!I305</f>
        <v>1048150</v>
      </c>
      <c r="G305" s="38">
        <f>work!J305</f>
        <v>168100</v>
      </c>
    </row>
    <row r="306" spans="1:7" ht="15">
      <c r="A306" s="38" t="str">
        <f>work!D306</f>
        <v>Hunterdon</v>
      </c>
      <c r="B306" s="38" t="str">
        <f>work!E306</f>
        <v>Lambertville City</v>
      </c>
      <c r="C306" s="38">
        <f>work!F306</f>
        <v>7234581</v>
      </c>
      <c r="D306" s="38">
        <f>work!G306</f>
        <v>1218000</v>
      </c>
      <c r="E306" s="38">
        <f>work!H306</f>
        <v>5188437</v>
      </c>
      <c r="F306" s="38">
        <f>work!I306</f>
        <v>304678</v>
      </c>
      <c r="G306" s="38">
        <f>work!J306</f>
        <v>523466</v>
      </c>
    </row>
    <row r="307" spans="1:7" ht="15">
      <c r="A307" s="38" t="str">
        <f>work!D307</f>
        <v>Hunterdon</v>
      </c>
      <c r="B307" s="38" t="str">
        <f>work!E307</f>
        <v>Lebanon Borough</v>
      </c>
      <c r="C307" s="38">
        <f>work!F307</f>
        <v>680950</v>
      </c>
      <c r="D307" s="38">
        <f>work!G307</f>
        <v>0</v>
      </c>
      <c r="E307" s="38">
        <f>work!H307</f>
        <v>316732</v>
      </c>
      <c r="F307" s="38">
        <f>work!I307</f>
        <v>32597</v>
      </c>
      <c r="G307" s="38">
        <f>work!J307</f>
        <v>331621</v>
      </c>
    </row>
    <row r="308" spans="1:7" ht="15">
      <c r="A308" s="38" t="str">
        <f>work!D308</f>
        <v>Hunterdon</v>
      </c>
      <c r="B308" s="38" t="str">
        <f>work!E308</f>
        <v>Lebanon Township</v>
      </c>
      <c r="C308" s="38">
        <f>work!F308</f>
        <v>6251178</v>
      </c>
      <c r="D308" s="38">
        <f>work!G308</f>
        <v>282100</v>
      </c>
      <c r="E308" s="38">
        <f>work!H308</f>
        <v>3748450</v>
      </c>
      <c r="F308" s="38">
        <f>work!I308</f>
        <v>322670</v>
      </c>
      <c r="G308" s="38">
        <f>work!J308</f>
        <v>1897958</v>
      </c>
    </row>
    <row r="309" spans="1:7" ht="15">
      <c r="A309" s="38" t="str">
        <f>work!D309</f>
        <v>Hunterdon</v>
      </c>
      <c r="B309" s="38" t="str">
        <f>work!E309</f>
        <v>Milford Borough</v>
      </c>
      <c r="C309" s="38">
        <f>work!F309</f>
        <v>373473</v>
      </c>
      <c r="D309" s="38">
        <f>work!G309</f>
        <v>0</v>
      </c>
      <c r="E309" s="38">
        <f>work!H309</f>
        <v>326023</v>
      </c>
      <c r="F309" s="38">
        <f>work!I309</f>
        <v>0</v>
      </c>
      <c r="G309" s="38">
        <f>work!J309</f>
        <v>47450</v>
      </c>
    </row>
    <row r="310" spans="1:7" ht="15">
      <c r="A310" s="38" t="str">
        <f>work!D310</f>
        <v>Hunterdon</v>
      </c>
      <c r="B310" s="38" t="str">
        <f>work!E310</f>
        <v>Raritan Township</v>
      </c>
      <c r="C310" s="38">
        <f>work!F310</f>
        <v>74301962</v>
      </c>
      <c r="D310" s="38">
        <f>work!G310</f>
        <v>32552258</v>
      </c>
      <c r="E310" s="38">
        <f>work!H310</f>
        <v>17631382</v>
      </c>
      <c r="F310" s="38">
        <f>work!I310</f>
        <v>4188256</v>
      </c>
      <c r="G310" s="38">
        <f>work!J310</f>
        <v>19930066</v>
      </c>
    </row>
    <row r="311" spans="1:7" ht="15">
      <c r="A311" s="38" t="str">
        <f>work!D311</f>
        <v>Hunterdon</v>
      </c>
      <c r="B311" s="38" t="str">
        <f>work!E311</f>
        <v>Readington Township</v>
      </c>
      <c r="C311" s="38">
        <f>work!F311</f>
        <v>40818049</v>
      </c>
      <c r="D311" s="38">
        <f>work!G311</f>
        <v>18311667</v>
      </c>
      <c r="E311" s="38">
        <f>work!H311</f>
        <v>11808436</v>
      </c>
      <c r="F311" s="38">
        <f>work!I311</f>
        <v>1788075</v>
      </c>
      <c r="G311" s="38">
        <f>work!J311</f>
        <v>8909871</v>
      </c>
    </row>
    <row r="312" spans="1:7" ht="15">
      <c r="A312" s="38" t="str">
        <f>work!D312</f>
        <v>Hunterdon</v>
      </c>
      <c r="B312" s="38" t="str">
        <f>work!E312</f>
        <v>Stockton Borough</v>
      </c>
      <c r="C312" s="38">
        <f>work!F312</f>
        <v>1116405</v>
      </c>
      <c r="D312" s="38">
        <f>work!G312</f>
        <v>618740</v>
      </c>
      <c r="E312" s="38">
        <f>work!H312</f>
        <v>360614</v>
      </c>
      <c r="F312" s="38">
        <f>work!I312</f>
        <v>0</v>
      </c>
      <c r="G312" s="38">
        <f>work!J312</f>
        <v>137051</v>
      </c>
    </row>
    <row r="313" spans="1:7" ht="15">
      <c r="A313" s="38" t="str">
        <f>work!D313</f>
        <v>Hunterdon</v>
      </c>
      <c r="B313" s="38" t="str">
        <f>work!E313</f>
        <v>Tewksbury Township</v>
      </c>
      <c r="C313" s="38">
        <f>work!F313</f>
        <v>9589445</v>
      </c>
      <c r="D313" s="38">
        <f>work!G313</f>
        <v>991241</v>
      </c>
      <c r="E313" s="38">
        <f>work!H313</f>
        <v>6371604</v>
      </c>
      <c r="F313" s="38">
        <f>work!I313</f>
        <v>762145</v>
      </c>
      <c r="G313" s="38">
        <f>work!J313</f>
        <v>1464455</v>
      </c>
    </row>
    <row r="314" spans="1:7" ht="15">
      <c r="A314" s="38" t="str">
        <f>work!D314</f>
        <v>Hunterdon</v>
      </c>
      <c r="B314" s="38" t="str">
        <f>work!E314</f>
        <v>Union Township</v>
      </c>
      <c r="C314" s="38">
        <f>work!F314</f>
        <v>6867268</v>
      </c>
      <c r="D314" s="38">
        <f>work!G314</f>
        <v>429453</v>
      </c>
      <c r="E314" s="38">
        <f>work!H314</f>
        <v>2521834</v>
      </c>
      <c r="F314" s="38">
        <f>work!I314</f>
        <v>218925</v>
      </c>
      <c r="G314" s="38">
        <f>work!J314</f>
        <v>3697056</v>
      </c>
    </row>
    <row r="315" spans="1:7" ht="15">
      <c r="A315" s="38" t="str">
        <f>work!D315</f>
        <v>Hunterdon</v>
      </c>
      <c r="B315" s="38" t="str">
        <f>work!E315</f>
        <v>West Amwell Township</v>
      </c>
      <c r="C315" s="38">
        <f>work!F315</f>
        <v>2342796</v>
      </c>
      <c r="D315" s="38">
        <f>work!G315</f>
        <v>126001</v>
      </c>
      <c r="E315" s="38">
        <f>work!H315</f>
        <v>1658188</v>
      </c>
      <c r="F315" s="38">
        <f>work!I315</f>
        <v>177597</v>
      </c>
      <c r="G315" s="38">
        <f>work!J315</f>
        <v>381010</v>
      </c>
    </row>
    <row r="316" spans="1:7" ht="15">
      <c r="A316" s="38" t="str">
        <f>work!D316</f>
        <v>Mercer</v>
      </c>
      <c r="B316" s="38" t="str">
        <f>work!E316</f>
        <v>East Windsor Township</v>
      </c>
      <c r="C316" s="38">
        <f>work!F316</f>
        <v>46507546</v>
      </c>
      <c r="D316" s="38">
        <f>work!G316</f>
        <v>625910</v>
      </c>
      <c r="E316" s="38">
        <f>work!H316</f>
        <v>10443547</v>
      </c>
      <c r="F316" s="38">
        <f>work!I316</f>
        <v>25935911</v>
      </c>
      <c r="G316" s="38">
        <f>work!J316</f>
        <v>9502178</v>
      </c>
    </row>
    <row r="317" spans="1:7" ht="15">
      <c r="A317" s="38" t="str">
        <f>work!D317</f>
        <v>Mercer</v>
      </c>
      <c r="B317" s="38" t="str">
        <f>work!E317</f>
        <v>Ewing Township</v>
      </c>
      <c r="C317" s="38">
        <f>work!F317</f>
        <v>115300093</v>
      </c>
      <c r="D317" s="38">
        <f>work!G317</f>
        <v>13942980</v>
      </c>
      <c r="E317" s="38">
        <f>work!H317</f>
        <v>14039630</v>
      </c>
      <c r="F317" s="38">
        <f>work!I317</f>
        <v>27360413</v>
      </c>
      <c r="G317" s="38">
        <f>work!J317</f>
        <v>59957070</v>
      </c>
    </row>
    <row r="318" spans="1:7" ht="15">
      <c r="A318" s="38" t="str">
        <f>work!D318</f>
        <v>Mercer</v>
      </c>
      <c r="B318" s="38" t="str">
        <f>work!E318</f>
        <v>Hamilton Township</v>
      </c>
      <c r="C318" s="38">
        <f>work!F318</f>
        <v>162142022</v>
      </c>
      <c r="D318" s="38">
        <f>work!G318</f>
        <v>10564901</v>
      </c>
      <c r="E318" s="38">
        <f>work!H318</f>
        <v>39320255</v>
      </c>
      <c r="F318" s="38">
        <f>work!I318</f>
        <v>64746328</v>
      </c>
      <c r="G318" s="38">
        <f>work!J318</f>
        <v>47510538</v>
      </c>
    </row>
    <row r="319" spans="1:7" ht="15">
      <c r="A319" s="38" t="str">
        <f>work!D319</f>
        <v>Mercer</v>
      </c>
      <c r="B319" s="38" t="str">
        <f>work!E319</f>
        <v>Hightstown Borough</v>
      </c>
      <c r="C319" s="38">
        <f>work!F319</f>
        <v>10519749</v>
      </c>
      <c r="D319" s="38">
        <f>work!G319</f>
        <v>335000</v>
      </c>
      <c r="E319" s="38">
        <f>work!H319</f>
        <v>1421849</v>
      </c>
      <c r="F319" s="38">
        <f>work!I319</f>
        <v>0</v>
      </c>
      <c r="G319" s="38">
        <f>work!J319</f>
        <v>8762900</v>
      </c>
    </row>
    <row r="320" spans="1:7" ht="15">
      <c r="A320" s="38" t="str">
        <f>work!D320</f>
        <v>Mercer</v>
      </c>
      <c r="B320" s="38" t="str">
        <f>work!E320</f>
        <v>Hopewell Borough</v>
      </c>
      <c r="C320" s="38">
        <f>work!F320</f>
        <v>1573795</v>
      </c>
      <c r="D320" s="38">
        <f>work!G320</f>
        <v>15400</v>
      </c>
      <c r="E320" s="38">
        <f>work!H320</f>
        <v>1455540</v>
      </c>
      <c r="F320" s="38">
        <f>work!I320</f>
        <v>510</v>
      </c>
      <c r="G320" s="38">
        <f>work!J320</f>
        <v>102345</v>
      </c>
    </row>
    <row r="321" spans="1:7" ht="15">
      <c r="A321" s="38" t="str">
        <f>work!D321</f>
        <v>Mercer</v>
      </c>
      <c r="B321" s="38" t="str">
        <f>work!E321</f>
        <v>Hopewell Township</v>
      </c>
      <c r="C321" s="38">
        <f>work!F321</f>
        <v>36361517</v>
      </c>
      <c r="D321" s="38">
        <f>work!G321</f>
        <v>6164456</v>
      </c>
      <c r="E321" s="38">
        <f>work!H321</f>
        <v>16365148</v>
      </c>
      <c r="F321" s="38">
        <f>work!I321</f>
        <v>937822</v>
      </c>
      <c r="G321" s="38">
        <f>work!J321</f>
        <v>12894091</v>
      </c>
    </row>
    <row r="322" spans="1:7" ht="15">
      <c r="A322" s="38" t="str">
        <f>work!D322</f>
        <v>Mercer</v>
      </c>
      <c r="B322" s="38" t="str">
        <f>work!E322</f>
        <v>Lawrence Township</v>
      </c>
      <c r="C322" s="38">
        <f>work!F322</f>
        <v>93318212</v>
      </c>
      <c r="D322" s="38">
        <f>work!G322</f>
        <v>1830916</v>
      </c>
      <c r="E322" s="38">
        <f>work!H322</f>
        <v>16143075</v>
      </c>
      <c r="F322" s="38">
        <f>work!I322</f>
        <v>23758103</v>
      </c>
      <c r="G322" s="38">
        <f>work!J322</f>
        <v>51586118</v>
      </c>
    </row>
    <row r="323" spans="1:7" ht="15">
      <c r="A323" s="38" t="str">
        <f>work!D323</f>
        <v>Mercer</v>
      </c>
      <c r="B323" s="38" t="str">
        <f>work!E323</f>
        <v>Pennington Borough</v>
      </c>
      <c r="C323" s="38">
        <f>work!F323</f>
        <v>4619613</v>
      </c>
      <c r="D323" s="38">
        <f>work!G323</f>
        <v>166000</v>
      </c>
      <c r="E323" s="38">
        <f>work!H323</f>
        <v>628399</v>
      </c>
      <c r="F323" s="38">
        <f>work!I323</f>
        <v>33500</v>
      </c>
      <c r="G323" s="38">
        <f>work!J323</f>
        <v>3791714</v>
      </c>
    </row>
    <row r="324" spans="1:7" ht="15">
      <c r="A324" s="38" t="str">
        <f>work!D324</f>
        <v>Mercer</v>
      </c>
      <c r="B324" s="38" t="str">
        <f>work!E324</f>
        <v>Princeton Borough</v>
      </c>
      <c r="C324" s="38" t="str">
        <f>work!F324</f>
        <v>See Princeton (1114)</v>
      </c>
      <c r="D324" s="38">
        <f>work!G324</f>
        <v>0</v>
      </c>
      <c r="E324" s="38">
        <f>work!H324</f>
        <v>0</v>
      </c>
      <c r="F324" s="38">
        <f>work!I324</f>
        <v>0</v>
      </c>
      <c r="G324" s="38">
        <f>work!J324</f>
        <v>0</v>
      </c>
    </row>
    <row r="325" spans="1:7" ht="15">
      <c r="A325" s="38" t="str">
        <f>work!D325</f>
        <v>Mercer</v>
      </c>
      <c r="B325" s="38" t="str">
        <f>work!E325</f>
        <v>Princeton (1114)</v>
      </c>
      <c r="C325" s="38">
        <f>work!F325</f>
        <v>212989357</v>
      </c>
      <c r="D325" s="38">
        <f>work!G325</f>
        <v>39441580</v>
      </c>
      <c r="E325" s="38">
        <f>work!H325</f>
        <v>38578437</v>
      </c>
      <c r="F325" s="38">
        <f>work!I325</f>
        <v>66592896</v>
      </c>
      <c r="G325" s="38">
        <f>work!J325</f>
        <v>68376444</v>
      </c>
    </row>
    <row r="326" spans="1:7" ht="15">
      <c r="A326" s="38" t="str">
        <f>work!D326</f>
        <v>Mercer</v>
      </c>
      <c r="B326" s="38" t="str">
        <f>work!E326</f>
        <v>Trenton City</v>
      </c>
      <c r="C326" s="38">
        <f>work!F326</f>
        <v>46189794</v>
      </c>
      <c r="D326" s="38">
        <f>work!G326</f>
        <v>1113800</v>
      </c>
      <c r="E326" s="38">
        <f>work!H326</f>
        <v>23240374</v>
      </c>
      <c r="F326" s="38">
        <f>work!I326</f>
        <v>315000</v>
      </c>
      <c r="G326" s="38">
        <f>work!J326</f>
        <v>21520620</v>
      </c>
    </row>
    <row r="327" spans="1:7" ht="15">
      <c r="A327" s="38" t="str">
        <f>work!D327</f>
        <v>Mercer</v>
      </c>
      <c r="B327" s="38" t="str">
        <f>work!E327</f>
        <v>Robbinsville Township</v>
      </c>
      <c r="C327" s="38">
        <f>work!F327</f>
        <v>32562797</v>
      </c>
      <c r="D327" s="38">
        <f>work!G327</f>
        <v>8888623</v>
      </c>
      <c r="E327" s="38">
        <f>work!H327</f>
        <v>12113574</v>
      </c>
      <c r="F327" s="38">
        <f>work!I327</f>
        <v>2843768</v>
      </c>
      <c r="G327" s="38">
        <f>work!J327</f>
        <v>8716832</v>
      </c>
    </row>
    <row r="328" spans="1:7" ht="15">
      <c r="A328" s="38" t="str">
        <f>work!D328</f>
        <v>Mercer</v>
      </c>
      <c r="B328" s="38" t="str">
        <f>work!E328</f>
        <v>West Windsor Township</v>
      </c>
      <c r="C328" s="38">
        <f>work!F328</f>
        <v>59072926</v>
      </c>
      <c r="D328" s="38">
        <f>work!G328</f>
        <v>2030169</v>
      </c>
      <c r="E328" s="38">
        <f>work!H328</f>
        <v>12377226</v>
      </c>
      <c r="F328" s="38">
        <f>work!I328</f>
        <v>2847788</v>
      </c>
      <c r="G328" s="38">
        <f>work!J328</f>
        <v>41817743</v>
      </c>
    </row>
    <row r="329" spans="1:7" ht="15">
      <c r="A329" s="38" t="str">
        <f>work!D329</f>
        <v>Middlesex</v>
      </c>
      <c r="B329" s="38" t="str">
        <f>work!E329</f>
        <v>Carteret Borough</v>
      </c>
      <c r="C329" s="38">
        <f>work!F329</f>
        <v>89585937</v>
      </c>
      <c r="D329" s="38">
        <f>work!G329</f>
        <v>2750150</v>
      </c>
      <c r="E329" s="38">
        <f>work!H329</f>
        <v>7888427</v>
      </c>
      <c r="F329" s="38">
        <f>work!I329</f>
        <v>66990973</v>
      </c>
      <c r="G329" s="38">
        <f>work!J329</f>
        <v>11956387</v>
      </c>
    </row>
    <row r="330" spans="1:7" ht="15">
      <c r="A330" s="38" t="str">
        <f>work!D330</f>
        <v>Middlesex</v>
      </c>
      <c r="B330" s="38" t="str">
        <f>work!E330</f>
        <v>Cranbury Township</v>
      </c>
      <c r="C330" s="38">
        <f>work!F330</f>
        <v>43951884</v>
      </c>
      <c r="D330" s="38">
        <f>work!G330</f>
        <v>500</v>
      </c>
      <c r="E330" s="38">
        <f>work!H330</f>
        <v>4231381</v>
      </c>
      <c r="F330" s="38">
        <f>work!I330</f>
        <v>7943201</v>
      </c>
      <c r="G330" s="38">
        <f>work!J330</f>
        <v>31776802</v>
      </c>
    </row>
    <row r="331" spans="1:7" ht="15">
      <c r="A331" s="38" t="str">
        <f>work!D331</f>
        <v>Middlesex</v>
      </c>
      <c r="B331" s="38" t="str">
        <f>work!E331</f>
        <v>Dunellen Borough</v>
      </c>
      <c r="C331" s="38">
        <f>work!F331</f>
        <v>45681792</v>
      </c>
      <c r="D331" s="38">
        <f>work!G331</f>
        <v>38666842</v>
      </c>
      <c r="E331" s="38">
        <f>work!H331</f>
        <v>2325032</v>
      </c>
      <c r="F331" s="38">
        <f>work!I331</f>
        <v>154500</v>
      </c>
      <c r="G331" s="38">
        <f>work!J331</f>
        <v>4535418</v>
      </c>
    </row>
    <row r="332" spans="1:7" ht="15">
      <c r="A332" s="38" t="str">
        <f>work!D332</f>
        <v>Middlesex</v>
      </c>
      <c r="B332" s="38" t="str">
        <f>work!E332</f>
        <v>East Brunswick Township</v>
      </c>
      <c r="C332" s="38">
        <f>work!F332</f>
        <v>71000497</v>
      </c>
      <c r="D332" s="38">
        <f>work!G332</f>
        <v>5445172</v>
      </c>
      <c r="E332" s="38">
        <f>work!H332</f>
        <v>16146250</v>
      </c>
      <c r="F332" s="38">
        <f>work!I332</f>
        <v>1940067</v>
      </c>
      <c r="G332" s="38">
        <f>work!J332</f>
        <v>47469008</v>
      </c>
    </row>
    <row r="333" spans="1:7" ht="15">
      <c r="A333" s="38" t="str">
        <f>work!D333</f>
        <v>Middlesex</v>
      </c>
      <c r="B333" s="38" t="str">
        <f>work!E333</f>
        <v>Edison Township</v>
      </c>
      <c r="C333" s="38">
        <f>work!F333</f>
        <v>167104083</v>
      </c>
      <c r="D333" s="38">
        <f>work!G333</f>
        <v>44003194</v>
      </c>
      <c r="E333" s="38">
        <f>work!H333</f>
        <v>36775360</v>
      </c>
      <c r="F333" s="38">
        <f>work!I333</f>
        <v>16100218</v>
      </c>
      <c r="G333" s="38">
        <f>work!J333</f>
        <v>70225311</v>
      </c>
    </row>
    <row r="334" spans="1:7" ht="15">
      <c r="A334" s="38" t="str">
        <f>work!D334</f>
        <v>Middlesex</v>
      </c>
      <c r="B334" s="38" t="str">
        <f>work!E334</f>
        <v>Helmetta Borough</v>
      </c>
      <c r="C334" s="38">
        <f>work!F334</f>
        <v>1761874</v>
      </c>
      <c r="D334" s="38">
        <f>work!G334</f>
        <v>755567</v>
      </c>
      <c r="E334" s="38">
        <f>work!H334</f>
        <v>896928</v>
      </c>
      <c r="F334" s="38">
        <f>work!I334</f>
        <v>1</v>
      </c>
      <c r="G334" s="38">
        <f>work!J334</f>
        <v>109378</v>
      </c>
    </row>
    <row r="335" spans="1:7" ht="15">
      <c r="A335" s="38" t="str">
        <f>work!D335</f>
        <v>Middlesex</v>
      </c>
      <c r="B335" s="38" t="str">
        <f>work!E335</f>
        <v>Highland Park Borough</v>
      </c>
      <c r="C335" s="38">
        <f>work!F335</f>
        <v>7289799</v>
      </c>
      <c r="D335" s="38">
        <f>work!G335</f>
        <v>815500</v>
      </c>
      <c r="E335" s="38">
        <f>work!H335</f>
        <v>6306068</v>
      </c>
      <c r="F335" s="38">
        <f>work!I335</f>
        <v>0</v>
      </c>
      <c r="G335" s="38">
        <f>work!J335</f>
        <v>168231</v>
      </c>
    </row>
    <row r="336" spans="1:7" ht="15">
      <c r="A336" s="38" t="str">
        <f>work!D336</f>
        <v>Middlesex</v>
      </c>
      <c r="B336" s="38" t="str">
        <f>work!E336</f>
        <v>Jamesburg Borough</v>
      </c>
      <c r="C336" s="38">
        <f>work!F336</f>
        <v>5060002</v>
      </c>
      <c r="D336" s="38">
        <f>work!G336</f>
        <v>341700</v>
      </c>
      <c r="E336" s="38">
        <f>work!H336</f>
        <v>1375306</v>
      </c>
      <c r="F336" s="38">
        <f>work!I336</f>
        <v>3121321</v>
      </c>
      <c r="G336" s="38">
        <f>work!J336</f>
        <v>221675</v>
      </c>
    </row>
    <row r="337" spans="1:7" ht="15">
      <c r="A337" s="38" t="str">
        <f>work!D337</f>
        <v>Middlesex</v>
      </c>
      <c r="B337" s="38" t="str">
        <f>work!E337</f>
        <v>Old Bridge Township</v>
      </c>
      <c r="C337" s="38">
        <f>work!F337</f>
        <v>53050916</v>
      </c>
      <c r="D337" s="38">
        <f>work!G337</f>
        <v>6701448</v>
      </c>
      <c r="E337" s="38">
        <f>work!H337</f>
        <v>27602345</v>
      </c>
      <c r="F337" s="38">
        <f>work!I337</f>
        <v>148004</v>
      </c>
      <c r="G337" s="38">
        <f>work!J337</f>
        <v>18599119</v>
      </c>
    </row>
    <row r="338" spans="1:7" ht="15">
      <c r="A338" s="38" t="str">
        <f>work!D338</f>
        <v>Middlesex</v>
      </c>
      <c r="B338" s="38" t="str">
        <f>work!E338</f>
        <v>Metuchen Borough</v>
      </c>
      <c r="C338" s="38">
        <f>work!F338</f>
        <v>18561806</v>
      </c>
      <c r="D338" s="38">
        <f>work!G338</f>
        <v>2946300</v>
      </c>
      <c r="E338" s="38">
        <f>work!H338</f>
        <v>11000104</v>
      </c>
      <c r="F338" s="38">
        <f>work!I338</f>
        <v>57509</v>
      </c>
      <c r="G338" s="38">
        <f>work!J338</f>
        <v>4557893</v>
      </c>
    </row>
    <row r="339" spans="1:7" ht="15">
      <c r="A339" s="38" t="str">
        <f>work!D339</f>
        <v>Middlesex</v>
      </c>
      <c r="B339" s="38" t="str">
        <f>work!E339</f>
        <v>Middlesex Borough</v>
      </c>
      <c r="C339" s="38">
        <f>work!F339</f>
        <v>18265046</v>
      </c>
      <c r="D339" s="38">
        <f>work!G339</f>
        <v>949780</v>
      </c>
      <c r="E339" s="38">
        <f>work!H339</f>
        <v>4718599</v>
      </c>
      <c r="F339" s="38">
        <f>work!I339</f>
        <v>1860226</v>
      </c>
      <c r="G339" s="38">
        <f>work!J339</f>
        <v>10736441</v>
      </c>
    </row>
    <row r="340" spans="1:7" ht="15">
      <c r="A340" s="38" t="str">
        <f>work!D340</f>
        <v>Middlesex</v>
      </c>
      <c r="B340" s="38" t="str">
        <f>work!E340</f>
        <v>Milltown Borough</v>
      </c>
      <c r="C340" s="38">
        <f>work!F340</f>
        <v>3234131</v>
      </c>
      <c r="D340" s="38">
        <f>work!G340</f>
        <v>180000</v>
      </c>
      <c r="E340" s="38">
        <f>work!H340</f>
        <v>2287225</v>
      </c>
      <c r="F340" s="38">
        <f>work!I340</f>
        <v>0</v>
      </c>
      <c r="G340" s="38">
        <f>work!J340</f>
        <v>766906</v>
      </c>
    </row>
    <row r="341" spans="1:7" ht="15">
      <c r="A341" s="38" t="str">
        <f>work!D341</f>
        <v>Middlesex</v>
      </c>
      <c r="B341" s="38" t="str">
        <f>work!E341</f>
        <v>Monroe Township</v>
      </c>
      <c r="C341" s="38">
        <f>work!F341</f>
        <v>163142075</v>
      </c>
      <c r="D341" s="38">
        <f>work!G341</f>
        <v>61047984</v>
      </c>
      <c r="E341" s="38">
        <f>work!H341</f>
        <v>28976449</v>
      </c>
      <c r="F341" s="38">
        <f>work!I341</f>
        <v>52948716</v>
      </c>
      <c r="G341" s="38">
        <f>work!J341</f>
        <v>20168926</v>
      </c>
    </row>
    <row r="342" spans="1:7" ht="15">
      <c r="A342" s="38" t="str">
        <f>work!D342</f>
        <v>Middlesex</v>
      </c>
      <c r="B342" s="38" t="str">
        <f>work!E342</f>
        <v>New Brunswick City</v>
      </c>
      <c r="C342" s="38">
        <f>work!F342</f>
        <v>178635791</v>
      </c>
      <c r="D342" s="38">
        <f>work!G342</f>
        <v>7482000</v>
      </c>
      <c r="E342" s="38">
        <f>work!H342</f>
        <v>10337342</v>
      </c>
      <c r="F342" s="38">
        <f>work!I342</f>
        <v>93678872</v>
      </c>
      <c r="G342" s="38">
        <f>work!J342</f>
        <v>67137577</v>
      </c>
    </row>
    <row r="343" spans="1:7" ht="15">
      <c r="A343" s="38" t="str">
        <f>work!D343</f>
        <v>Middlesex</v>
      </c>
      <c r="B343" s="38" t="str">
        <f>work!E343</f>
        <v>North Brunswick Township</v>
      </c>
      <c r="C343" s="38">
        <f>work!F343</f>
        <v>27686941</v>
      </c>
      <c r="D343" s="38">
        <f>work!G343</f>
        <v>261235</v>
      </c>
      <c r="E343" s="38">
        <f>work!H343</f>
        <v>10863991</v>
      </c>
      <c r="F343" s="38">
        <f>work!I343</f>
        <v>0</v>
      </c>
      <c r="G343" s="38">
        <f>work!J343</f>
        <v>16561715</v>
      </c>
    </row>
    <row r="344" spans="1:7" ht="15">
      <c r="A344" s="38" t="str">
        <f>work!D344</f>
        <v>Middlesex</v>
      </c>
      <c r="B344" s="38" t="str">
        <f>work!E344</f>
        <v>Perth Amboy City</v>
      </c>
      <c r="C344" s="38">
        <f>work!F344</f>
        <v>105182961</v>
      </c>
      <c r="D344" s="38">
        <f>work!G344</f>
        <v>11303010</v>
      </c>
      <c r="E344" s="38">
        <f>work!H344</f>
        <v>16429106</v>
      </c>
      <c r="F344" s="38">
        <f>work!I344</f>
        <v>70886400</v>
      </c>
      <c r="G344" s="38">
        <f>work!J344</f>
        <v>6564445</v>
      </c>
    </row>
    <row r="345" spans="1:7" ht="15">
      <c r="A345" s="38" t="str">
        <f>work!D345</f>
        <v>Middlesex</v>
      </c>
      <c r="B345" s="38" t="str">
        <f>work!E345</f>
        <v>Piscataway Township</v>
      </c>
      <c r="C345" s="38">
        <f>work!F345</f>
        <v>104790963</v>
      </c>
      <c r="D345" s="38">
        <f>work!G345</f>
        <v>13670914</v>
      </c>
      <c r="E345" s="38">
        <f>work!H345</f>
        <v>22675485</v>
      </c>
      <c r="F345" s="38">
        <f>work!I345</f>
        <v>5269314</v>
      </c>
      <c r="G345" s="38">
        <f>work!J345</f>
        <v>63175250</v>
      </c>
    </row>
    <row r="346" spans="1:7" ht="15">
      <c r="A346" s="38" t="str">
        <f>work!D346</f>
        <v>Middlesex</v>
      </c>
      <c r="B346" s="38" t="str">
        <f>work!E346</f>
        <v>Plainsboro Township</v>
      </c>
      <c r="C346" s="38">
        <f>work!F346</f>
        <v>83640976</v>
      </c>
      <c r="D346" s="38">
        <f>work!G346</f>
        <v>1336059</v>
      </c>
      <c r="E346" s="38">
        <f>work!H346</f>
        <v>10909123</v>
      </c>
      <c r="F346" s="38">
        <f>work!I346</f>
        <v>12608307</v>
      </c>
      <c r="G346" s="38">
        <f>work!J346</f>
        <v>58787487</v>
      </c>
    </row>
    <row r="347" spans="1:7" ht="15">
      <c r="A347" s="38" t="str">
        <f>work!D347</f>
        <v>Middlesex</v>
      </c>
      <c r="B347" s="38" t="str">
        <f>work!E347</f>
        <v>Sayreville Borough</v>
      </c>
      <c r="C347" s="38">
        <f>work!F347</f>
        <v>30929050</v>
      </c>
      <c r="D347" s="38">
        <f>work!G347</f>
        <v>6730109</v>
      </c>
      <c r="E347" s="38">
        <f>work!H347</f>
        <v>19627217</v>
      </c>
      <c r="F347" s="38">
        <f>work!I347</f>
        <v>1567450</v>
      </c>
      <c r="G347" s="38">
        <f>work!J347</f>
        <v>3004274</v>
      </c>
    </row>
    <row r="348" spans="1:7" ht="15">
      <c r="A348" s="38" t="str">
        <f>work!D348</f>
        <v>Middlesex</v>
      </c>
      <c r="B348" s="38" t="str">
        <f>work!E348</f>
        <v>South Amboy City</v>
      </c>
      <c r="C348" s="38">
        <f>work!F348</f>
        <v>4878642</v>
      </c>
      <c r="D348" s="38">
        <f>work!G348</f>
        <v>1196297</v>
      </c>
      <c r="E348" s="38">
        <f>work!H348</f>
        <v>2465491</v>
      </c>
      <c r="F348" s="38">
        <f>work!I348</f>
        <v>2</v>
      </c>
      <c r="G348" s="38">
        <f>work!J348</f>
        <v>1216852</v>
      </c>
    </row>
    <row r="349" spans="1:7" ht="15">
      <c r="A349" s="38" t="str">
        <f>work!D349</f>
        <v>Middlesex</v>
      </c>
      <c r="B349" s="38" t="str">
        <f>work!E349</f>
        <v>South Brunswick Township</v>
      </c>
      <c r="C349" s="38">
        <f>work!F349</f>
        <v>142015450</v>
      </c>
      <c r="D349" s="38">
        <f>work!G349</f>
        <v>6045532</v>
      </c>
      <c r="E349" s="38">
        <f>work!H349</f>
        <v>23218563</v>
      </c>
      <c r="F349" s="38">
        <f>work!I349</f>
        <v>52041498</v>
      </c>
      <c r="G349" s="38">
        <f>work!J349</f>
        <v>60709857</v>
      </c>
    </row>
    <row r="350" spans="1:7" ht="15">
      <c r="A350" s="38" t="str">
        <f>work!D350</f>
        <v>Middlesex</v>
      </c>
      <c r="B350" s="38" t="str">
        <f>work!E350</f>
        <v>South Plainfield Borough</v>
      </c>
      <c r="C350" s="38">
        <f>work!F350</f>
        <v>36674404</v>
      </c>
      <c r="D350" s="38">
        <f>work!G350</f>
        <v>1543500</v>
      </c>
      <c r="E350" s="38">
        <f>work!H350</f>
        <v>13502609</v>
      </c>
      <c r="F350" s="38">
        <f>work!I350</f>
        <v>14287753</v>
      </c>
      <c r="G350" s="38">
        <f>work!J350</f>
        <v>7340542</v>
      </c>
    </row>
    <row r="351" spans="1:7" ht="15">
      <c r="A351" s="38" t="str">
        <f>work!D351</f>
        <v>Middlesex</v>
      </c>
      <c r="B351" s="38" t="str">
        <f>work!E351</f>
        <v>South River Borough</v>
      </c>
      <c r="C351" s="38">
        <f>work!F351</f>
        <v>4918288</v>
      </c>
      <c r="D351" s="38">
        <f>work!G351</f>
        <v>231524</v>
      </c>
      <c r="E351" s="38">
        <f>work!H351</f>
        <v>3776907</v>
      </c>
      <c r="F351" s="38">
        <f>work!I351</f>
        <v>0</v>
      </c>
      <c r="G351" s="38">
        <f>work!J351</f>
        <v>909857</v>
      </c>
    </row>
    <row r="352" spans="1:7" ht="15">
      <c r="A352" s="38" t="str">
        <f>work!D352</f>
        <v>Middlesex</v>
      </c>
      <c r="B352" s="38" t="str">
        <f>work!E352</f>
        <v>Spotswood Borough</v>
      </c>
      <c r="C352" s="38">
        <f>work!F352</f>
        <v>4120808</v>
      </c>
      <c r="D352" s="38">
        <f>work!G352</f>
        <v>0</v>
      </c>
      <c r="E352" s="38">
        <f>work!H352</f>
        <v>3417253</v>
      </c>
      <c r="F352" s="38">
        <f>work!I352</f>
        <v>0</v>
      </c>
      <c r="G352" s="38">
        <f>work!J352</f>
        <v>703555</v>
      </c>
    </row>
    <row r="353" spans="1:7" ht="15">
      <c r="A353" s="38" t="str">
        <f>work!D353</f>
        <v>Middlesex</v>
      </c>
      <c r="B353" s="38" t="str">
        <f>work!E353</f>
        <v>Woodbridge Township</v>
      </c>
      <c r="C353" s="38">
        <f>work!F353</f>
        <v>206241280</v>
      </c>
      <c r="D353" s="38">
        <f>work!G353</f>
        <v>32105393</v>
      </c>
      <c r="E353" s="38">
        <f>work!H353</f>
        <v>30921840</v>
      </c>
      <c r="F353" s="38">
        <f>work!I353</f>
        <v>74230791</v>
      </c>
      <c r="G353" s="38">
        <f>work!J353</f>
        <v>68983256</v>
      </c>
    </row>
    <row r="354" spans="1:7" ht="15">
      <c r="A354" s="38" t="str">
        <f>work!D354</f>
        <v>Monmouth</v>
      </c>
      <c r="B354" s="38" t="str">
        <f>work!E354</f>
        <v>Allenhurst Borough</v>
      </c>
      <c r="C354" s="38">
        <f>work!F354</f>
        <v>6838049</v>
      </c>
      <c r="D354" s="38">
        <f>work!G354</f>
        <v>0</v>
      </c>
      <c r="E354" s="38">
        <f>work!H354</f>
        <v>6049771</v>
      </c>
      <c r="F354" s="38">
        <f>work!I354</f>
        <v>542001</v>
      </c>
      <c r="G354" s="38">
        <f>work!J354</f>
        <v>246277</v>
      </c>
    </row>
    <row r="355" spans="1:7" ht="15">
      <c r="A355" s="38" t="str">
        <f>work!D355</f>
        <v>Monmouth</v>
      </c>
      <c r="B355" s="38" t="str">
        <f>work!E355</f>
        <v>Allentown Borough</v>
      </c>
      <c r="C355" s="38">
        <f>work!F355</f>
        <v>1314800</v>
      </c>
      <c r="D355" s="38">
        <f>work!G355</f>
        <v>236330</v>
      </c>
      <c r="E355" s="38">
        <f>work!H355</f>
        <v>859349</v>
      </c>
      <c r="F355" s="38">
        <f>work!I355</f>
        <v>60700</v>
      </c>
      <c r="G355" s="38">
        <f>work!J355</f>
        <v>158421</v>
      </c>
    </row>
    <row r="356" spans="1:7" ht="15">
      <c r="A356" s="38" t="str">
        <f>work!D356</f>
        <v>Monmouth</v>
      </c>
      <c r="B356" s="38" t="str">
        <f>work!E356</f>
        <v>Asbury Park City</v>
      </c>
      <c r="C356" s="38">
        <f>work!F356</f>
        <v>28370370</v>
      </c>
      <c r="D356" s="38">
        <f>work!G356</f>
        <v>16418375</v>
      </c>
      <c r="E356" s="38">
        <f>work!H356</f>
        <v>7732474</v>
      </c>
      <c r="F356" s="38">
        <f>work!I356</f>
        <v>153700</v>
      </c>
      <c r="G356" s="38">
        <f>work!J356</f>
        <v>4065821</v>
      </c>
    </row>
    <row r="357" spans="1:7" ht="15">
      <c r="A357" s="38" t="str">
        <f>work!D357</f>
        <v>Monmouth</v>
      </c>
      <c r="B357" s="38" t="str">
        <f>work!E357</f>
        <v>Atlantic Highlands Borough</v>
      </c>
      <c r="C357" s="38">
        <f>work!F357</f>
        <v>7237284</v>
      </c>
      <c r="D357" s="38">
        <f>work!G357</f>
        <v>1052472</v>
      </c>
      <c r="E357" s="38">
        <f>work!H357</f>
        <v>5270341</v>
      </c>
      <c r="F357" s="38">
        <f>work!I357</f>
        <v>578366</v>
      </c>
      <c r="G357" s="38">
        <f>work!J357</f>
        <v>336105</v>
      </c>
    </row>
    <row r="358" spans="1:7" ht="15">
      <c r="A358" s="38" t="str">
        <f>work!D358</f>
        <v>Monmouth</v>
      </c>
      <c r="B358" s="38" t="str">
        <f>work!E358</f>
        <v>Avon-by-the-Sea Borough</v>
      </c>
      <c r="C358" s="38">
        <f>work!F358</f>
        <v>5754569</v>
      </c>
      <c r="D358" s="38">
        <f>work!G358</f>
        <v>3356700</v>
      </c>
      <c r="E358" s="38">
        <f>work!H358</f>
        <v>2255369</v>
      </c>
      <c r="F358" s="38">
        <f>work!I358</f>
        <v>60000</v>
      </c>
      <c r="G358" s="38">
        <f>work!J358</f>
        <v>82500</v>
      </c>
    </row>
    <row r="359" spans="1:7" ht="15">
      <c r="A359" s="38" t="str">
        <f>work!D359</f>
        <v>Monmouth</v>
      </c>
      <c r="B359" s="38" t="str">
        <f>work!E359</f>
        <v>Belmar Borough</v>
      </c>
      <c r="C359" s="38">
        <f>work!F359</f>
        <v>18213596</v>
      </c>
      <c r="D359" s="38">
        <f>work!G359</f>
        <v>5807798</v>
      </c>
      <c r="E359" s="38">
        <f>work!H359</f>
        <v>5582608</v>
      </c>
      <c r="F359" s="38">
        <f>work!I359</f>
        <v>202400</v>
      </c>
      <c r="G359" s="38">
        <f>work!J359</f>
        <v>6620790</v>
      </c>
    </row>
    <row r="360" spans="1:7" ht="15">
      <c r="A360" s="38" t="str">
        <f>work!D360</f>
        <v>Monmouth</v>
      </c>
      <c r="B360" s="38" t="str">
        <f>work!E360</f>
        <v>Bradley Beach Borough</v>
      </c>
      <c r="C360" s="38">
        <f>work!F360</f>
        <v>13428462</v>
      </c>
      <c r="D360" s="38">
        <f>work!G360</f>
        <v>4118250</v>
      </c>
      <c r="E360" s="38">
        <f>work!H360</f>
        <v>8978643</v>
      </c>
      <c r="F360" s="38">
        <f>work!I360</f>
        <v>40000</v>
      </c>
      <c r="G360" s="38">
        <f>work!J360</f>
        <v>291569</v>
      </c>
    </row>
    <row r="361" spans="1:7" ht="15">
      <c r="A361" s="38" t="str">
        <f>work!D361</f>
        <v>Monmouth</v>
      </c>
      <c r="B361" s="38" t="str">
        <f>work!E361</f>
        <v>Brielle Borough</v>
      </c>
      <c r="C361" s="38">
        <f>work!F361</f>
        <v>12070169</v>
      </c>
      <c r="D361" s="38">
        <f>work!G361</f>
        <v>5462200</v>
      </c>
      <c r="E361" s="38">
        <f>work!H361</f>
        <v>4618654</v>
      </c>
      <c r="F361" s="38">
        <f>work!I361</f>
        <v>1422220</v>
      </c>
      <c r="G361" s="38">
        <f>work!J361</f>
        <v>567095</v>
      </c>
    </row>
    <row r="362" spans="1:7" ht="15">
      <c r="A362" s="38" t="str">
        <f>work!D362</f>
        <v>Monmouth</v>
      </c>
      <c r="B362" s="38" t="str">
        <f>work!E362</f>
        <v>Colts Neck Township</v>
      </c>
      <c r="C362" s="38">
        <f>work!F362</f>
        <v>33937641</v>
      </c>
      <c r="D362" s="38">
        <f>work!G362</f>
        <v>4285622</v>
      </c>
      <c r="E362" s="38">
        <f>work!H362</f>
        <v>12603331</v>
      </c>
      <c r="F362" s="38">
        <f>work!I362</f>
        <v>10008046</v>
      </c>
      <c r="G362" s="38">
        <f>work!J362</f>
        <v>7040642</v>
      </c>
    </row>
    <row r="363" spans="1:7" ht="15">
      <c r="A363" s="38" t="str">
        <f>work!D363</f>
        <v>Monmouth</v>
      </c>
      <c r="B363" s="38" t="str">
        <f>work!E363</f>
        <v>Deal Borough</v>
      </c>
      <c r="C363" s="38">
        <f>work!F363</f>
        <v>15849427</v>
      </c>
      <c r="D363" s="38">
        <f>work!G363</f>
        <v>5266400</v>
      </c>
      <c r="E363" s="38">
        <f>work!H363</f>
        <v>7454648</v>
      </c>
      <c r="F363" s="38">
        <f>work!I363</f>
        <v>1364000</v>
      </c>
      <c r="G363" s="38">
        <f>work!J363</f>
        <v>1764379</v>
      </c>
    </row>
    <row r="364" spans="1:7" ht="15">
      <c r="A364" s="38" t="str">
        <f>work!D364</f>
        <v>Monmouth</v>
      </c>
      <c r="B364" s="38" t="str">
        <f>work!E364</f>
        <v>Eatontown Borough</v>
      </c>
      <c r="C364" s="38">
        <f>work!F364</f>
        <v>111418235</v>
      </c>
      <c r="D364" s="38">
        <f>work!G364</f>
        <v>2443701</v>
      </c>
      <c r="E364" s="38">
        <f>work!H364</f>
        <v>7148878</v>
      </c>
      <c r="F364" s="38">
        <f>work!I364</f>
        <v>59713833</v>
      </c>
      <c r="G364" s="38">
        <f>work!J364</f>
        <v>42111823</v>
      </c>
    </row>
    <row r="365" spans="1:7" ht="15">
      <c r="A365" s="38" t="str">
        <f>work!D365</f>
        <v>Monmouth</v>
      </c>
      <c r="B365" s="38" t="str">
        <f>work!E365</f>
        <v>Englishtown Borough</v>
      </c>
      <c r="C365" s="38">
        <f>work!F365</f>
        <v>1201229</v>
      </c>
      <c r="D365" s="38">
        <f>work!G365</f>
        <v>196250</v>
      </c>
      <c r="E365" s="38">
        <f>work!H365</f>
        <v>483640</v>
      </c>
      <c r="F365" s="38">
        <f>work!I365</f>
        <v>26470</v>
      </c>
      <c r="G365" s="38">
        <f>work!J365</f>
        <v>494869</v>
      </c>
    </row>
    <row r="366" spans="1:7" ht="15">
      <c r="A366" s="38" t="str">
        <f>work!D366</f>
        <v>Monmouth</v>
      </c>
      <c r="B366" s="38" t="str">
        <f>work!E366</f>
        <v>Fair Haven Borough</v>
      </c>
      <c r="C366" s="38">
        <f>work!F366</f>
        <v>15154761</v>
      </c>
      <c r="D366" s="38">
        <f>work!G366</f>
        <v>5600620</v>
      </c>
      <c r="E366" s="38">
        <f>work!H366</f>
        <v>8624207</v>
      </c>
      <c r="F366" s="38">
        <f>work!I366</f>
        <v>0</v>
      </c>
      <c r="G366" s="38">
        <f>work!J366</f>
        <v>929934</v>
      </c>
    </row>
    <row r="367" spans="1:7" ht="15">
      <c r="A367" s="38" t="str">
        <f>work!D367</f>
        <v>Monmouth</v>
      </c>
      <c r="B367" s="38" t="str">
        <f>work!E367</f>
        <v>Farmingdale Borough</v>
      </c>
      <c r="C367" s="38">
        <f>work!F367</f>
        <v>819817</v>
      </c>
      <c r="D367" s="38">
        <f>work!G367</f>
        <v>975</v>
      </c>
      <c r="E367" s="38">
        <f>work!H367</f>
        <v>367100</v>
      </c>
      <c r="F367" s="38">
        <f>work!I367</f>
        <v>17000</v>
      </c>
      <c r="G367" s="38">
        <f>work!J367</f>
        <v>434742</v>
      </c>
    </row>
    <row r="368" spans="1:7" ht="15">
      <c r="A368" s="38" t="str">
        <f>work!D368</f>
        <v>Monmouth</v>
      </c>
      <c r="B368" s="38" t="str">
        <f>work!E368</f>
        <v>Freehold Borough</v>
      </c>
      <c r="C368" s="38">
        <f>work!F368</f>
        <v>9180881</v>
      </c>
      <c r="D368" s="38">
        <f>work!G368</f>
        <v>329500</v>
      </c>
      <c r="E368" s="38">
        <f>work!H368</f>
        <v>3433235</v>
      </c>
      <c r="F368" s="38">
        <f>work!I368</f>
        <v>92000</v>
      </c>
      <c r="G368" s="38">
        <f>work!J368</f>
        <v>5326146</v>
      </c>
    </row>
    <row r="369" spans="1:7" ht="15">
      <c r="A369" s="38" t="str">
        <f>work!D369</f>
        <v>Monmouth</v>
      </c>
      <c r="B369" s="38" t="str">
        <f>work!E369</f>
        <v>Freehold Township</v>
      </c>
      <c r="C369" s="38">
        <f>work!F369</f>
        <v>55495887</v>
      </c>
      <c r="D369" s="38">
        <f>work!G369</f>
        <v>5334805</v>
      </c>
      <c r="E369" s="38">
        <f>work!H369</f>
        <v>19693249</v>
      </c>
      <c r="F369" s="38">
        <f>work!I369</f>
        <v>13495310</v>
      </c>
      <c r="G369" s="38">
        <f>work!J369</f>
        <v>16972523</v>
      </c>
    </row>
    <row r="370" spans="1:7" ht="15">
      <c r="A370" s="38" t="str">
        <f>work!D370</f>
        <v>Monmouth</v>
      </c>
      <c r="B370" s="38" t="str">
        <f>work!E370</f>
        <v>Highlands Borough</v>
      </c>
      <c r="C370" s="38">
        <f>work!F370</f>
        <v>6303637</v>
      </c>
      <c r="D370" s="38">
        <f>work!G370</f>
        <v>2746251</v>
      </c>
      <c r="E370" s="38">
        <f>work!H370</f>
        <v>3553036</v>
      </c>
      <c r="F370" s="38">
        <f>work!I370</f>
        <v>0</v>
      </c>
      <c r="G370" s="38">
        <f>work!J370</f>
        <v>4350</v>
      </c>
    </row>
    <row r="371" spans="1:7" ht="15">
      <c r="A371" s="38" t="str">
        <f>work!D371</f>
        <v>Monmouth</v>
      </c>
      <c r="B371" s="38" t="str">
        <f>work!E371</f>
        <v>Holmdel Township</v>
      </c>
      <c r="C371" s="38">
        <f>work!F371</f>
        <v>39957397</v>
      </c>
      <c r="D371" s="38">
        <f>work!G371</f>
        <v>12393441</v>
      </c>
      <c r="E371" s="38">
        <f>work!H371</f>
        <v>15609035</v>
      </c>
      <c r="F371" s="38">
        <f>work!I371</f>
        <v>2337500</v>
      </c>
      <c r="G371" s="38">
        <f>work!J371</f>
        <v>9617421</v>
      </c>
    </row>
    <row r="372" spans="1:7" ht="15">
      <c r="A372" s="38" t="str">
        <f>work!D372</f>
        <v>Monmouth</v>
      </c>
      <c r="B372" s="38" t="str">
        <f>work!E372</f>
        <v>Howell Township</v>
      </c>
      <c r="C372" s="38">
        <f>work!F372</f>
        <v>73340883</v>
      </c>
      <c r="D372" s="38">
        <f>work!G372</f>
        <v>24158992</v>
      </c>
      <c r="E372" s="38">
        <f>work!H372</f>
        <v>24353211</v>
      </c>
      <c r="F372" s="38">
        <f>work!I372</f>
        <v>9087696</v>
      </c>
      <c r="G372" s="38">
        <f>work!J372</f>
        <v>15740984</v>
      </c>
    </row>
    <row r="373" spans="1:7" ht="15">
      <c r="A373" s="38" t="str">
        <f>work!D373</f>
        <v>Monmouth</v>
      </c>
      <c r="B373" s="38" t="str">
        <f>work!E373</f>
        <v>Interlaken Borough</v>
      </c>
      <c r="C373" s="38">
        <f>work!F373</f>
        <v>1034971</v>
      </c>
      <c r="D373" s="38">
        <f>work!G373</f>
        <v>0</v>
      </c>
      <c r="E373" s="38">
        <f>work!H373</f>
        <v>820471</v>
      </c>
      <c r="F373" s="38">
        <f>work!I373</f>
        <v>132500</v>
      </c>
      <c r="G373" s="38">
        <f>work!J373</f>
        <v>82000</v>
      </c>
    </row>
    <row r="374" spans="1:7" ht="15">
      <c r="A374" s="38" t="str">
        <f>work!D374</f>
        <v>Monmouth</v>
      </c>
      <c r="B374" s="38" t="str">
        <f>work!E374</f>
        <v>Keansburg Borough</v>
      </c>
      <c r="C374" s="38">
        <f>work!F374</f>
        <v>25498803</v>
      </c>
      <c r="D374" s="38">
        <f>work!G374</f>
        <v>1803400</v>
      </c>
      <c r="E374" s="38">
        <f>work!H374</f>
        <v>3160986</v>
      </c>
      <c r="F374" s="38">
        <f>work!I374</f>
        <v>0</v>
      </c>
      <c r="G374" s="38">
        <f>work!J374</f>
        <v>20534417</v>
      </c>
    </row>
    <row r="375" spans="1:7" ht="15">
      <c r="A375" s="38" t="str">
        <f>work!D375</f>
        <v>Monmouth</v>
      </c>
      <c r="B375" s="38" t="str">
        <f>work!E375</f>
        <v>Keyport Borough</v>
      </c>
      <c r="C375" s="38">
        <f>work!F375</f>
        <v>2822441</v>
      </c>
      <c r="D375" s="38">
        <f>work!G375</f>
        <v>0</v>
      </c>
      <c r="E375" s="38">
        <f>work!H375</f>
        <v>2093014</v>
      </c>
      <c r="F375" s="38">
        <f>work!I375</f>
        <v>10000</v>
      </c>
      <c r="G375" s="38">
        <f>work!J375</f>
        <v>719427</v>
      </c>
    </row>
    <row r="376" spans="1:7" ht="15">
      <c r="A376" s="38" t="str">
        <f>work!D376</f>
        <v>Monmouth</v>
      </c>
      <c r="B376" s="38" t="str">
        <f>work!E376</f>
        <v>Little Silver Borough</v>
      </c>
      <c r="C376" s="38">
        <f>work!F376</f>
        <v>13987312</v>
      </c>
      <c r="D376" s="38">
        <f>work!G376</f>
        <v>3123535</v>
      </c>
      <c r="E376" s="38">
        <f>work!H376</f>
        <v>9149569</v>
      </c>
      <c r="F376" s="38">
        <f>work!I376</f>
        <v>0</v>
      </c>
      <c r="G376" s="38">
        <f>work!J376</f>
        <v>1714208</v>
      </c>
    </row>
    <row r="377" spans="1:7" ht="15">
      <c r="A377" s="38" t="str">
        <f>work!D377</f>
        <v>Monmouth</v>
      </c>
      <c r="B377" s="38" t="str">
        <f>work!E377</f>
        <v>Loch Arbour Village</v>
      </c>
      <c r="C377" s="38">
        <f>work!F377</f>
        <v>861958</v>
      </c>
      <c r="D377" s="38">
        <f>work!G377</f>
        <v>0</v>
      </c>
      <c r="E377" s="38">
        <f>work!H377</f>
        <v>859658</v>
      </c>
      <c r="F377" s="38">
        <f>work!I377</f>
        <v>0</v>
      </c>
      <c r="G377" s="38">
        <f>work!J377</f>
        <v>2300</v>
      </c>
    </row>
    <row r="378" spans="1:7" ht="15">
      <c r="A378" s="38" t="str">
        <f>work!D378</f>
        <v>Monmouth</v>
      </c>
      <c r="B378" s="38" t="str">
        <f>work!E378</f>
        <v>Long Branch City</v>
      </c>
      <c r="C378" s="38">
        <f>work!F378</f>
        <v>87747993</v>
      </c>
      <c r="D378" s="38">
        <f>work!G378</f>
        <v>48429037</v>
      </c>
      <c r="E378" s="38">
        <f>work!H378</f>
        <v>23356278</v>
      </c>
      <c r="F378" s="38">
        <f>work!I378</f>
        <v>6946451</v>
      </c>
      <c r="G378" s="38">
        <f>work!J378</f>
        <v>9016227</v>
      </c>
    </row>
    <row r="379" spans="1:7" ht="15">
      <c r="A379" s="38" t="str">
        <f>work!D379</f>
        <v>Monmouth</v>
      </c>
      <c r="B379" s="38" t="str">
        <f>work!E379</f>
        <v>Manalapan Township</v>
      </c>
      <c r="C379" s="38">
        <f>work!F379</f>
        <v>65417717</v>
      </c>
      <c r="D379" s="38">
        <f>work!G379</f>
        <v>23475338</v>
      </c>
      <c r="E379" s="38">
        <f>work!H379</f>
        <v>26725532</v>
      </c>
      <c r="F379" s="38">
        <f>work!I379</f>
        <v>13217503</v>
      </c>
      <c r="G379" s="38">
        <f>work!J379</f>
        <v>1999344</v>
      </c>
    </row>
    <row r="380" spans="1:7" ht="15">
      <c r="A380" s="38" t="str">
        <f>work!D380</f>
        <v>Monmouth</v>
      </c>
      <c r="B380" s="38" t="str">
        <f>work!E380</f>
        <v>Manasquan Borough</v>
      </c>
      <c r="C380" s="38">
        <f>work!F380</f>
        <v>31862466</v>
      </c>
      <c r="D380" s="38">
        <f>work!G380</f>
        <v>19337415</v>
      </c>
      <c r="E380" s="38">
        <f>work!H380</f>
        <v>10030051</v>
      </c>
      <c r="F380" s="38">
        <f>work!I380</f>
        <v>2339500</v>
      </c>
      <c r="G380" s="38">
        <f>work!J380</f>
        <v>155500</v>
      </c>
    </row>
    <row r="381" spans="1:7" ht="15">
      <c r="A381" s="38" t="str">
        <f>work!D381</f>
        <v>Monmouth</v>
      </c>
      <c r="B381" s="38" t="str">
        <f>work!E381</f>
        <v>Marlboro Township</v>
      </c>
      <c r="C381" s="38">
        <f>work!F381</f>
        <v>61260872</v>
      </c>
      <c r="D381" s="38">
        <f>work!G381</f>
        <v>15807607</v>
      </c>
      <c r="E381" s="38">
        <f>work!H381</f>
        <v>28251944</v>
      </c>
      <c r="F381" s="38">
        <f>work!I381</f>
        <v>2448150</v>
      </c>
      <c r="G381" s="38">
        <f>work!J381</f>
        <v>14753171</v>
      </c>
    </row>
    <row r="382" spans="1:7" ht="15">
      <c r="A382" s="38" t="str">
        <f>work!D382</f>
        <v>Monmouth</v>
      </c>
      <c r="B382" s="38" t="str">
        <f>work!E382</f>
        <v>Matawan Borough</v>
      </c>
      <c r="C382" s="38">
        <f>work!F382</f>
        <v>4981547</v>
      </c>
      <c r="D382" s="38">
        <f>work!G382</f>
        <v>118895</v>
      </c>
      <c r="E382" s="38">
        <f>work!H382</f>
        <v>3975560</v>
      </c>
      <c r="F382" s="38">
        <f>work!I382</f>
        <v>34600</v>
      </c>
      <c r="G382" s="38">
        <f>work!J382</f>
        <v>852492</v>
      </c>
    </row>
    <row r="383" spans="1:7" ht="15">
      <c r="A383" s="38" t="str">
        <f>work!D383</f>
        <v>Monmouth</v>
      </c>
      <c r="B383" s="38" t="str">
        <f>work!E383</f>
        <v>Aberdeen Township</v>
      </c>
      <c r="C383" s="38">
        <f>work!F383</f>
        <v>15923234</v>
      </c>
      <c r="D383" s="38">
        <f>work!G383</f>
        <v>8009919</v>
      </c>
      <c r="E383" s="38">
        <f>work!H383</f>
        <v>6922400</v>
      </c>
      <c r="F383" s="38">
        <f>work!I383</f>
        <v>8800</v>
      </c>
      <c r="G383" s="38">
        <f>work!J383</f>
        <v>982115</v>
      </c>
    </row>
    <row r="384" spans="1:7" ht="15">
      <c r="A384" s="38" t="str">
        <f>work!D384</f>
        <v>Monmouth</v>
      </c>
      <c r="B384" s="38" t="str">
        <f>work!E384</f>
        <v>Middletown Township</v>
      </c>
      <c r="C384" s="38">
        <f>work!F384</f>
        <v>108606934</v>
      </c>
      <c r="D384" s="38">
        <f>work!G384</f>
        <v>35233747</v>
      </c>
      <c r="E384" s="38">
        <f>work!H384</f>
        <v>50502571</v>
      </c>
      <c r="F384" s="38">
        <f>work!I384</f>
        <v>769862</v>
      </c>
      <c r="G384" s="38">
        <f>work!J384</f>
        <v>22100754</v>
      </c>
    </row>
    <row r="385" spans="1:7" ht="15">
      <c r="A385" s="38" t="str">
        <f>work!D385</f>
        <v>Monmouth</v>
      </c>
      <c r="B385" s="38" t="str">
        <f>work!E385</f>
        <v>Millstone Township</v>
      </c>
      <c r="C385" s="38">
        <f>work!F385</f>
        <v>46831561</v>
      </c>
      <c r="D385" s="38">
        <f>work!G385</f>
        <v>4472800</v>
      </c>
      <c r="E385" s="38">
        <f>work!H385</f>
        <v>7376368</v>
      </c>
      <c r="F385" s="38">
        <f>work!I385</f>
        <v>28051098</v>
      </c>
      <c r="G385" s="38">
        <f>work!J385</f>
        <v>6931295</v>
      </c>
    </row>
    <row r="386" spans="1:7" ht="15">
      <c r="A386" s="38" t="str">
        <f>work!D386</f>
        <v>Monmouth</v>
      </c>
      <c r="B386" s="38" t="str">
        <f>work!E386</f>
        <v>Monmouth Beach Borough</v>
      </c>
      <c r="C386" s="38">
        <f>work!F386</f>
        <v>17471463</v>
      </c>
      <c r="D386" s="38">
        <f>work!G386</f>
        <v>7127500</v>
      </c>
      <c r="E386" s="38">
        <f>work!H386</f>
        <v>9077047</v>
      </c>
      <c r="F386" s="38">
        <f>work!I386</f>
        <v>263200</v>
      </c>
      <c r="G386" s="38">
        <f>work!J386</f>
        <v>1003716</v>
      </c>
    </row>
    <row r="387" spans="1:7" ht="15">
      <c r="A387" s="38" t="str">
        <f>work!D387</f>
        <v>Monmouth</v>
      </c>
      <c r="B387" s="38" t="str">
        <f>work!E387</f>
        <v>Neptune Township</v>
      </c>
      <c r="C387" s="38">
        <f>work!F387</f>
        <v>36258306</v>
      </c>
      <c r="D387" s="38">
        <f>work!G387</f>
        <v>4410881</v>
      </c>
      <c r="E387" s="38">
        <f>work!H387</f>
        <v>16894400</v>
      </c>
      <c r="F387" s="38">
        <f>work!I387</f>
        <v>6056200</v>
      </c>
      <c r="G387" s="38">
        <f>work!J387</f>
        <v>8896825</v>
      </c>
    </row>
    <row r="388" spans="1:7" ht="15">
      <c r="A388" s="38" t="str">
        <f>work!D388</f>
        <v>Monmouth</v>
      </c>
      <c r="B388" s="38" t="str">
        <f>work!E388</f>
        <v>Neptune City Borough</v>
      </c>
      <c r="C388" s="38">
        <f>work!F388</f>
        <v>2818807</v>
      </c>
      <c r="D388" s="38">
        <f>work!G388</f>
        <v>136500</v>
      </c>
      <c r="E388" s="38">
        <f>work!H388</f>
        <v>1790304</v>
      </c>
      <c r="F388" s="38">
        <f>work!I388</f>
        <v>50000</v>
      </c>
      <c r="G388" s="38">
        <f>work!J388</f>
        <v>842003</v>
      </c>
    </row>
    <row r="389" spans="1:7" ht="15">
      <c r="A389" s="38" t="str">
        <f>work!D389</f>
        <v>Monmouth</v>
      </c>
      <c r="B389" s="38" t="str">
        <f>work!E389</f>
        <v>Tinton Falls Borough</v>
      </c>
      <c r="C389" s="38">
        <f>work!F389</f>
        <v>67548031</v>
      </c>
      <c r="D389" s="38">
        <f>work!G389</f>
        <v>13245700</v>
      </c>
      <c r="E389" s="38">
        <f>work!H389</f>
        <v>11141601</v>
      </c>
      <c r="F389" s="38">
        <f>work!I389</f>
        <v>29568766</v>
      </c>
      <c r="G389" s="38">
        <f>work!J389</f>
        <v>13591964</v>
      </c>
    </row>
    <row r="390" spans="1:7" ht="15">
      <c r="A390" s="38" t="str">
        <f>work!D390</f>
        <v>Monmouth</v>
      </c>
      <c r="B390" s="38" t="str">
        <f>work!E390</f>
        <v>Ocean Township</v>
      </c>
      <c r="C390" s="38">
        <f>work!F390</f>
        <v>61905001</v>
      </c>
      <c r="D390" s="38">
        <f>work!G390</f>
        <v>8720650</v>
      </c>
      <c r="E390" s="38">
        <f>work!H390</f>
        <v>27399828</v>
      </c>
      <c r="F390" s="38">
        <f>work!I390</f>
        <v>883500</v>
      </c>
      <c r="G390" s="38">
        <f>work!J390</f>
        <v>24901023</v>
      </c>
    </row>
    <row r="391" spans="1:7" ht="15">
      <c r="A391" s="38" t="str">
        <f>work!D391</f>
        <v>Monmouth</v>
      </c>
      <c r="B391" s="38" t="str">
        <f>work!E391</f>
        <v>Oceanport Borough</v>
      </c>
      <c r="C391" s="38">
        <f>work!F391</f>
        <v>23716187</v>
      </c>
      <c r="D391" s="38">
        <f>work!G391</f>
        <v>4858050</v>
      </c>
      <c r="E391" s="38">
        <f>work!H391</f>
        <v>6868936</v>
      </c>
      <c r="F391" s="38">
        <f>work!I391</f>
        <v>600000</v>
      </c>
      <c r="G391" s="38">
        <f>work!J391</f>
        <v>11389201</v>
      </c>
    </row>
    <row r="392" spans="1:7" ht="15">
      <c r="A392" s="38" t="str">
        <f>work!D392</f>
        <v>Monmouth</v>
      </c>
      <c r="B392" s="38" t="str">
        <f>work!E392</f>
        <v>Hazlet Township</v>
      </c>
      <c r="C392" s="38">
        <f>work!F392</f>
        <v>12574135</v>
      </c>
      <c r="D392" s="38">
        <f>work!G392</f>
        <v>101302</v>
      </c>
      <c r="E392" s="38">
        <f>work!H392</f>
        <v>5741943</v>
      </c>
      <c r="F392" s="38">
        <f>work!I392</f>
        <v>820001</v>
      </c>
      <c r="G392" s="38">
        <f>work!J392</f>
        <v>5910889</v>
      </c>
    </row>
    <row r="393" spans="1:7" ht="15">
      <c r="A393" s="38" t="str">
        <f>work!D393</f>
        <v>Monmouth</v>
      </c>
      <c r="B393" s="38" t="str">
        <f>work!E393</f>
        <v>Red Bank Borough</v>
      </c>
      <c r="C393" s="38">
        <f>work!F393</f>
        <v>15275086</v>
      </c>
      <c r="D393" s="38">
        <f>work!G393</f>
        <v>527001</v>
      </c>
      <c r="E393" s="38">
        <f>work!H393</f>
        <v>7124655</v>
      </c>
      <c r="F393" s="38">
        <f>work!I393</f>
        <v>205043</v>
      </c>
      <c r="G393" s="38">
        <f>work!J393</f>
        <v>7418387</v>
      </c>
    </row>
    <row r="394" spans="1:7" ht="15">
      <c r="A394" s="38" t="str">
        <f>work!D394</f>
        <v>Monmouth</v>
      </c>
      <c r="B394" s="38" t="str">
        <f>work!E394</f>
        <v>Roosevelt Borough</v>
      </c>
      <c r="C394" s="38">
        <f>work!F394</f>
        <v>851751</v>
      </c>
      <c r="D394" s="38">
        <f>work!G394</f>
        <v>0</v>
      </c>
      <c r="E394" s="38">
        <f>work!H394</f>
        <v>736289</v>
      </c>
      <c r="F394" s="38">
        <f>work!I394</f>
        <v>76812</v>
      </c>
      <c r="G394" s="38">
        <f>work!J394</f>
        <v>38650</v>
      </c>
    </row>
    <row r="395" spans="1:7" ht="15">
      <c r="A395" s="38" t="str">
        <f>work!D395</f>
        <v>Monmouth</v>
      </c>
      <c r="B395" s="38" t="str">
        <f>work!E395</f>
        <v>Rumson Borough</v>
      </c>
      <c r="C395" s="38">
        <f>work!F395</f>
        <v>34940073</v>
      </c>
      <c r="D395" s="38">
        <f>work!G395</f>
        <v>16407100</v>
      </c>
      <c r="E395" s="38">
        <f>work!H395</f>
        <v>16965096</v>
      </c>
      <c r="F395" s="38">
        <f>work!I395</f>
        <v>0</v>
      </c>
      <c r="G395" s="38">
        <f>work!J395</f>
        <v>1567877</v>
      </c>
    </row>
    <row r="396" spans="1:7" ht="15">
      <c r="A396" s="38" t="str">
        <f>work!D396</f>
        <v>Monmouth</v>
      </c>
      <c r="B396" s="38" t="str">
        <f>work!E396</f>
        <v>Sea Bright Borough</v>
      </c>
      <c r="C396" s="38">
        <f>work!F396</f>
        <v>7251536</v>
      </c>
      <c r="D396" s="38">
        <f>work!G396</f>
        <v>4435325</v>
      </c>
      <c r="E396" s="38">
        <f>work!H396</f>
        <v>1342838</v>
      </c>
      <c r="F396" s="38">
        <f>work!I396</f>
        <v>0</v>
      </c>
      <c r="G396" s="38">
        <f>work!J396</f>
        <v>1473373</v>
      </c>
    </row>
    <row r="397" spans="1:7" ht="15">
      <c r="A397" s="38" t="str">
        <f>work!D397</f>
        <v>Monmouth</v>
      </c>
      <c r="B397" s="38" t="str">
        <f>work!E397</f>
        <v>Sea Girt Borough</v>
      </c>
      <c r="C397" s="38">
        <f>work!F397</f>
        <v>24512954</v>
      </c>
      <c r="D397" s="38">
        <f>work!G397</f>
        <v>14109110</v>
      </c>
      <c r="E397" s="38">
        <f>work!H397</f>
        <v>5580120</v>
      </c>
      <c r="F397" s="38">
        <f>work!I397</f>
        <v>1414105</v>
      </c>
      <c r="G397" s="38">
        <f>work!J397</f>
        <v>3409619</v>
      </c>
    </row>
    <row r="398" spans="1:7" ht="15">
      <c r="A398" s="38" t="str">
        <f>work!D398</f>
        <v>Monmouth</v>
      </c>
      <c r="B398" s="38" t="str">
        <f>work!E398</f>
        <v>Shrewsbury Borough</v>
      </c>
      <c r="C398" s="38">
        <f>work!F398</f>
        <v>9650433</v>
      </c>
      <c r="D398" s="38">
        <f>work!G398</f>
        <v>955850</v>
      </c>
      <c r="E398" s="38">
        <f>work!H398</f>
        <v>4000032</v>
      </c>
      <c r="F398" s="38">
        <f>work!I398</f>
        <v>0</v>
      </c>
      <c r="G398" s="38">
        <f>work!J398</f>
        <v>4694551</v>
      </c>
    </row>
    <row r="399" spans="1:7" ht="15">
      <c r="A399" s="38" t="str">
        <f>work!D399</f>
        <v>Monmouth</v>
      </c>
      <c r="B399" s="38" t="str">
        <f>work!E399</f>
        <v>Shrewsbury Township</v>
      </c>
      <c r="C399" s="38">
        <f>work!F399</f>
        <v>889101</v>
      </c>
      <c r="D399" s="38">
        <f>work!G399</f>
        <v>0</v>
      </c>
      <c r="E399" s="38">
        <f>work!H399</f>
        <v>889101</v>
      </c>
      <c r="F399" s="38">
        <f>work!I399</f>
        <v>0</v>
      </c>
      <c r="G399" s="38">
        <f>work!J399</f>
        <v>0</v>
      </c>
    </row>
    <row r="400" spans="1:7" ht="15">
      <c r="A400" s="38" t="str">
        <f>work!D400</f>
        <v>Monmouth</v>
      </c>
      <c r="B400" s="38" t="str">
        <f>work!E400</f>
        <v>Lake Como Borough</v>
      </c>
      <c r="C400" s="38">
        <f>work!F400</f>
        <v>2845490</v>
      </c>
      <c r="D400" s="38">
        <f>work!G400</f>
        <v>502750</v>
      </c>
      <c r="E400" s="38">
        <f>work!H400</f>
        <v>2182284</v>
      </c>
      <c r="F400" s="38">
        <f>work!I400</f>
        <v>26000</v>
      </c>
      <c r="G400" s="38">
        <f>work!J400</f>
        <v>134456</v>
      </c>
    </row>
    <row r="401" spans="1:7" ht="15">
      <c r="A401" s="38" t="str">
        <f>work!D401</f>
        <v>Monmouth</v>
      </c>
      <c r="B401" s="38" t="str">
        <f>work!E401</f>
        <v>Spring Lake Borough</v>
      </c>
      <c r="C401" s="38">
        <f>work!F401</f>
        <v>41623551</v>
      </c>
      <c r="D401" s="38">
        <f>work!G401</f>
        <v>26138984</v>
      </c>
      <c r="E401" s="38">
        <f>work!H401</f>
        <v>11081380</v>
      </c>
      <c r="F401" s="38">
        <f>work!I401</f>
        <v>2653682</v>
      </c>
      <c r="G401" s="38">
        <f>work!J401</f>
        <v>1749505</v>
      </c>
    </row>
    <row r="402" spans="1:7" ht="15">
      <c r="A402" s="38" t="str">
        <f>work!D402</f>
        <v>Monmouth</v>
      </c>
      <c r="B402" s="38" t="str">
        <f>work!E402</f>
        <v>Spring Lake Heights Boro</v>
      </c>
      <c r="C402" s="38">
        <f>work!F402</f>
        <v>7919476</v>
      </c>
      <c r="D402" s="38">
        <f>work!G402</f>
        <v>1951050</v>
      </c>
      <c r="E402" s="38">
        <f>work!H402</f>
        <v>4674634</v>
      </c>
      <c r="F402" s="38">
        <f>work!I402</f>
        <v>870795</v>
      </c>
      <c r="G402" s="38">
        <f>work!J402</f>
        <v>422997</v>
      </c>
    </row>
    <row r="403" spans="1:7" ht="15">
      <c r="A403" s="38" t="str">
        <f>work!D403</f>
        <v>Monmouth</v>
      </c>
      <c r="B403" s="38" t="str">
        <f>work!E403</f>
        <v>Union Beach Borough</v>
      </c>
      <c r="C403" s="38">
        <f>work!F403</f>
        <v>5866095</v>
      </c>
      <c r="D403" s="38">
        <f>work!G403</f>
        <v>2840035</v>
      </c>
      <c r="E403" s="38">
        <f>work!H403</f>
        <v>2041229</v>
      </c>
      <c r="F403" s="38">
        <f>work!I403</f>
        <v>0</v>
      </c>
      <c r="G403" s="38">
        <f>work!J403</f>
        <v>984831</v>
      </c>
    </row>
    <row r="404" spans="1:7" ht="15">
      <c r="A404" s="38" t="str">
        <f>work!D404</f>
        <v>Monmouth</v>
      </c>
      <c r="B404" s="38" t="str">
        <f>work!E404</f>
        <v>Upper Freehold Township</v>
      </c>
      <c r="C404" s="38">
        <f>work!F404</f>
        <v>11011365</v>
      </c>
      <c r="D404" s="38">
        <f>work!G404</f>
        <v>1286300</v>
      </c>
      <c r="E404" s="38">
        <f>work!H404</f>
        <v>5715632</v>
      </c>
      <c r="F404" s="38">
        <f>work!I404</f>
        <v>721000</v>
      </c>
      <c r="G404" s="38">
        <f>work!J404</f>
        <v>3288433</v>
      </c>
    </row>
    <row r="405" spans="1:7" ht="15">
      <c r="A405" s="38" t="str">
        <f>work!D405</f>
        <v>Monmouth</v>
      </c>
      <c r="B405" s="38" t="str">
        <f>work!E405</f>
        <v>Wall Township</v>
      </c>
      <c r="C405" s="38">
        <f>work!F405</f>
        <v>81187831</v>
      </c>
      <c r="D405" s="38">
        <f>work!G405</f>
        <v>20066665</v>
      </c>
      <c r="E405" s="38">
        <f>work!H405</f>
        <v>21218346</v>
      </c>
      <c r="F405" s="38">
        <f>work!I405</f>
        <v>10152152</v>
      </c>
      <c r="G405" s="38">
        <f>work!J405</f>
        <v>29750668</v>
      </c>
    </row>
    <row r="406" spans="1:7" ht="15">
      <c r="A406" s="38" t="str">
        <f>work!D406</f>
        <v>Monmouth</v>
      </c>
      <c r="B406" s="38" t="str">
        <f>work!E406</f>
        <v>West Long Branch Borough</v>
      </c>
      <c r="C406" s="38">
        <f>work!F406</f>
        <v>12968240</v>
      </c>
      <c r="D406" s="38">
        <f>work!G406</f>
        <v>600510</v>
      </c>
      <c r="E406" s="38">
        <f>work!H406</f>
        <v>5529322</v>
      </c>
      <c r="F406" s="38">
        <f>work!I406</f>
        <v>766902</v>
      </c>
      <c r="G406" s="38">
        <f>work!J406</f>
        <v>6071506</v>
      </c>
    </row>
    <row r="407" spans="1:7" ht="15">
      <c r="A407" s="38" t="str">
        <f>work!D407</f>
        <v>Morris</v>
      </c>
      <c r="B407" s="38" t="str">
        <f>work!E407</f>
        <v>Boonton Town</v>
      </c>
      <c r="C407" s="38">
        <f>work!F407</f>
        <v>5279362</v>
      </c>
      <c r="D407" s="38">
        <f>work!G407</f>
        <v>271890</v>
      </c>
      <c r="E407" s="38">
        <f>work!H407</f>
        <v>4173774</v>
      </c>
      <c r="F407" s="38">
        <f>work!I407</f>
        <v>35000</v>
      </c>
      <c r="G407" s="38">
        <f>work!J407</f>
        <v>798698</v>
      </c>
    </row>
    <row r="408" spans="1:7" ht="15">
      <c r="A408" s="38" t="str">
        <f>work!D408</f>
        <v>Morris</v>
      </c>
      <c r="B408" s="38" t="str">
        <f>work!E408</f>
        <v>Boonton Township</v>
      </c>
      <c r="C408" s="38">
        <f>work!F408</f>
        <v>7095397</v>
      </c>
      <c r="D408" s="38">
        <f>work!G408</f>
        <v>1527000</v>
      </c>
      <c r="E408" s="38">
        <f>work!H408</f>
        <v>4686293</v>
      </c>
      <c r="F408" s="38">
        <f>work!I408</f>
        <v>113377</v>
      </c>
      <c r="G408" s="38">
        <f>work!J408</f>
        <v>768727</v>
      </c>
    </row>
    <row r="409" spans="1:7" ht="15">
      <c r="A409" s="38" t="str">
        <f>work!D409</f>
        <v>Morris</v>
      </c>
      <c r="B409" s="38" t="str">
        <f>work!E409</f>
        <v>Butler Borough</v>
      </c>
      <c r="C409" s="38">
        <f>work!F409</f>
        <v>9098306</v>
      </c>
      <c r="D409" s="38">
        <f>work!G409</f>
        <v>3336200</v>
      </c>
      <c r="E409" s="38">
        <f>work!H409</f>
        <v>5589986</v>
      </c>
      <c r="F409" s="38">
        <f>work!I409</f>
        <v>0</v>
      </c>
      <c r="G409" s="38">
        <f>work!J409</f>
        <v>172120</v>
      </c>
    </row>
    <row r="410" spans="1:7" ht="15">
      <c r="A410" s="38" t="str">
        <f>work!D410</f>
        <v>Morris</v>
      </c>
      <c r="B410" s="38" t="str">
        <f>work!E410</f>
        <v>Chatham Borough</v>
      </c>
      <c r="C410" s="38">
        <f>work!F410</f>
        <v>17637130</v>
      </c>
      <c r="D410" s="38">
        <f>work!G410</f>
        <v>2558200</v>
      </c>
      <c r="E410" s="38">
        <f>work!H410</f>
        <v>12781071</v>
      </c>
      <c r="F410" s="38">
        <f>work!I410</f>
        <v>263230</v>
      </c>
      <c r="G410" s="38">
        <f>work!J410</f>
        <v>2034629</v>
      </c>
    </row>
    <row r="411" spans="1:7" ht="15">
      <c r="A411" s="38" t="str">
        <f>work!D411</f>
        <v>Morris</v>
      </c>
      <c r="B411" s="38" t="str">
        <f>work!E411</f>
        <v>Chatham Township</v>
      </c>
      <c r="C411" s="38">
        <f>work!F411</f>
        <v>35519725</v>
      </c>
      <c r="D411" s="38">
        <f>work!G411</f>
        <v>15687340</v>
      </c>
      <c r="E411" s="38">
        <f>work!H411</f>
        <v>19824985</v>
      </c>
      <c r="F411" s="38">
        <f>work!I411</f>
        <v>0</v>
      </c>
      <c r="G411" s="38">
        <f>work!J411</f>
        <v>7400</v>
      </c>
    </row>
    <row r="412" spans="1:7" ht="15">
      <c r="A412" s="38" t="str">
        <f>work!D412</f>
        <v>Morris</v>
      </c>
      <c r="B412" s="38" t="str">
        <f>work!E412</f>
        <v>Chester Borough</v>
      </c>
      <c r="C412" s="38">
        <f>work!F412</f>
        <v>3403231</v>
      </c>
      <c r="D412" s="38">
        <f>work!G412</f>
        <v>899500</v>
      </c>
      <c r="E412" s="38">
        <f>work!H412</f>
        <v>1264656</v>
      </c>
      <c r="F412" s="38">
        <f>work!I412</f>
        <v>0</v>
      </c>
      <c r="G412" s="38">
        <f>work!J412</f>
        <v>1239075</v>
      </c>
    </row>
    <row r="413" spans="1:7" ht="15">
      <c r="A413" s="38" t="str">
        <f>work!D413</f>
        <v>Morris</v>
      </c>
      <c r="B413" s="38" t="str">
        <f>work!E413</f>
        <v>Chester Township</v>
      </c>
      <c r="C413" s="38">
        <f>work!F413</f>
        <v>13837317</v>
      </c>
      <c r="D413" s="38">
        <f>work!G413</f>
        <v>2613300</v>
      </c>
      <c r="E413" s="38">
        <f>work!H413</f>
        <v>7008700</v>
      </c>
      <c r="F413" s="38">
        <f>work!I413</f>
        <v>1216999</v>
      </c>
      <c r="G413" s="38">
        <f>work!J413</f>
        <v>2998318</v>
      </c>
    </row>
    <row r="414" spans="1:7" ht="15">
      <c r="A414" s="38" t="str">
        <f>work!D414</f>
        <v>Morris</v>
      </c>
      <c r="B414" s="38" t="str">
        <f>work!E414</f>
        <v>Denville Township</v>
      </c>
      <c r="C414" s="38">
        <f>work!F414</f>
        <v>21799964</v>
      </c>
      <c r="D414" s="38">
        <f>work!G414</f>
        <v>2558125</v>
      </c>
      <c r="E414" s="38">
        <f>work!H414</f>
        <v>9342052</v>
      </c>
      <c r="F414" s="38">
        <f>work!I414</f>
        <v>0</v>
      </c>
      <c r="G414" s="38">
        <f>work!J414</f>
        <v>9899787</v>
      </c>
    </row>
    <row r="415" spans="1:7" ht="15">
      <c r="A415" s="38" t="str">
        <f>work!D415</f>
        <v>Morris</v>
      </c>
      <c r="B415" s="38" t="str">
        <f>work!E415</f>
        <v>Dover Town</v>
      </c>
      <c r="C415" s="38">
        <f>work!F415</f>
        <v>9147154</v>
      </c>
      <c r="D415" s="38">
        <f>work!G415</f>
        <v>1469242</v>
      </c>
      <c r="E415" s="38">
        <f>work!H415</f>
        <v>2395018</v>
      </c>
      <c r="F415" s="38">
        <f>work!I415</f>
        <v>1500</v>
      </c>
      <c r="G415" s="38">
        <f>work!J415</f>
        <v>5281394</v>
      </c>
    </row>
    <row r="416" spans="1:7" ht="15">
      <c r="A416" s="38" t="str">
        <f>work!D416</f>
        <v>Morris</v>
      </c>
      <c r="B416" s="38" t="str">
        <f>work!E416</f>
        <v>East Hanover Township</v>
      </c>
      <c r="C416" s="38">
        <f>work!F416</f>
        <v>30686200</v>
      </c>
      <c r="D416" s="38">
        <f>work!G416</f>
        <v>269300</v>
      </c>
      <c r="E416" s="38">
        <f>work!H416</f>
        <v>6679536</v>
      </c>
      <c r="F416" s="38">
        <f>work!I416</f>
        <v>5922570</v>
      </c>
      <c r="G416" s="38">
        <f>work!J416</f>
        <v>17814794</v>
      </c>
    </row>
    <row r="417" spans="1:7" ht="15">
      <c r="A417" s="38" t="str">
        <f>work!D417</f>
        <v>Morris</v>
      </c>
      <c r="B417" s="38" t="str">
        <f>work!E417</f>
        <v>Florham Park Borough</v>
      </c>
      <c r="C417" s="38">
        <f>work!F417</f>
        <v>110381568</v>
      </c>
      <c r="D417" s="38">
        <f>work!G417</f>
        <v>71279550</v>
      </c>
      <c r="E417" s="38">
        <f>work!H417</f>
        <v>10654273</v>
      </c>
      <c r="F417" s="38">
        <f>work!I417</f>
        <v>2160000</v>
      </c>
      <c r="G417" s="38">
        <f>work!J417</f>
        <v>26287745</v>
      </c>
    </row>
    <row r="418" spans="1:7" ht="15">
      <c r="A418" s="38" t="str">
        <f>work!D418</f>
        <v>Morris</v>
      </c>
      <c r="B418" s="38" t="str">
        <f>work!E418</f>
        <v>Hanover Township</v>
      </c>
      <c r="C418" s="38">
        <f>work!F418</f>
        <v>70418310</v>
      </c>
      <c r="D418" s="38">
        <f>work!G418</f>
        <v>42161582</v>
      </c>
      <c r="E418" s="38">
        <f>work!H418</f>
        <v>7565767</v>
      </c>
      <c r="F418" s="38">
        <f>work!I418</f>
        <v>5701146</v>
      </c>
      <c r="G418" s="38">
        <f>work!J418</f>
        <v>14989815</v>
      </c>
    </row>
    <row r="419" spans="1:7" ht="15">
      <c r="A419" s="38" t="str">
        <f>work!D419</f>
        <v>Morris</v>
      </c>
      <c r="B419" s="38" t="str">
        <f>work!E419</f>
        <v>Harding Township</v>
      </c>
      <c r="C419" s="38">
        <f>work!F419</f>
        <v>18000585</v>
      </c>
      <c r="D419" s="38">
        <f>work!G419</f>
        <v>5707200</v>
      </c>
      <c r="E419" s="38">
        <f>work!H419</f>
        <v>11031085</v>
      </c>
      <c r="F419" s="38">
        <f>work!I419</f>
        <v>1046100</v>
      </c>
      <c r="G419" s="38">
        <f>work!J419</f>
        <v>216200</v>
      </c>
    </row>
    <row r="420" spans="1:7" ht="15">
      <c r="A420" s="38" t="str">
        <f>work!D420</f>
        <v>Morris</v>
      </c>
      <c r="B420" s="38" t="str">
        <f>work!E420</f>
        <v>Jefferson Township</v>
      </c>
      <c r="C420" s="38">
        <f>work!F420</f>
        <v>17076897</v>
      </c>
      <c r="D420" s="38">
        <f>work!G420</f>
        <v>1119751</v>
      </c>
      <c r="E420" s="38">
        <f>work!H420</f>
        <v>9880403</v>
      </c>
      <c r="F420" s="38">
        <f>work!I420</f>
        <v>1243988</v>
      </c>
      <c r="G420" s="38">
        <f>work!J420</f>
        <v>4832755</v>
      </c>
    </row>
    <row r="421" spans="1:7" ht="15">
      <c r="A421" s="38" t="str">
        <f>work!D421</f>
        <v>Morris</v>
      </c>
      <c r="B421" s="38" t="str">
        <f>work!E421</f>
        <v>Kinnelon Borough</v>
      </c>
      <c r="C421" s="38">
        <f>work!F421</f>
        <v>10617957</v>
      </c>
      <c r="D421" s="38">
        <f>work!G421</f>
        <v>4682800</v>
      </c>
      <c r="E421" s="38">
        <f>work!H421</f>
        <v>5741268</v>
      </c>
      <c r="F421" s="38">
        <f>work!I421</f>
        <v>0</v>
      </c>
      <c r="G421" s="38">
        <f>work!J421</f>
        <v>193889</v>
      </c>
    </row>
    <row r="422" spans="1:7" ht="15">
      <c r="A422" s="38" t="str">
        <f>work!D422</f>
        <v>Morris</v>
      </c>
      <c r="B422" s="38" t="str">
        <f>work!E422</f>
        <v>Lincoln Park Borough</v>
      </c>
      <c r="C422" s="38">
        <f>work!F422</f>
        <v>3699458</v>
      </c>
      <c r="D422" s="38">
        <f>work!G422</f>
        <v>0</v>
      </c>
      <c r="E422" s="38">
        <f>work!H422</f>
        <v>3699458</v>
      </c>
      <c r="F422" s="38">
        <f>work!I422</f>
        <v>0</v>
      </c>
      <c r="G422" s="38">
        <f>work!J422</f>
        <v>0</v>
      </c>
    </row>
    <row r="423" spans="1:7" ht="15">
      <c r="A423" s="38" t="str">
        <f>work!D423</f>
        <v>Morris</v>
      </c>
      <c r="B423" s="38" t="str">
        <f>work!E423</f>
        <v>Madison Borough</v>
      </c>
      <c r="C423" s="38">
        <f>work!F423</f>
        <v>41754786</v>
      </c>
      <c r="D423" s="38">
        <f>work!G423</f>
        <v>8275900</v>
      </c>
      <c r="E423" s="38">
        <f>work!H423</f>
        <v>17310944</v>
      </c>
      <c r="F423" s="38">
        <f>work!I423</f>
        <v>958300</v>
      </c>
      <c r="G423" s="38">
        <f>work!J423</f>
        <v>15209642</v>
      </c>
    </row>
    <row r="424" spans="1:7" ht="15">
      <c r="A424" s="38" t="str">
        <f>work!D424</f>
        <v>Morris</v>
      </c>
      <c r="B424" s="38" t="str">
        <f>work!E424</f>
        <v>Mendham Borough</v>
      </c>
      <c r="C424" s="38">
        <f>work!F424</f>
        <v>11960402</v>
      </c>
      <c r="D424" s="38">
        <f>work!G424</f>
        <v>1262500</v>
      </c>
      <c r="E424" s="38">
        <f>work!H424</f>
        <v>9603545</v>
      </c>
      <c r="F424" s="38">
        <f>work!I424</f>
        <v>955800</v>
      </c>
      <c r="G424" s="38">
        <f>work!J424</f>
        <v>138557</v>
      </c>
    </row>
    <row r="425" spans="1:7" ht="15">
      <c r="A425" s="38" t="str">
        <f>work!D425</f>
        <v>Morris</v>
      </c>
      <c r="B425" s="38" t="str">
        <f>work!E425</f>
        <v>Mendham Township</v>
      </c>
      <c r="C425" s="38">
        <f>work!F425</f>
        <v>11376810</v>
      </c>
      <c r="D425" s="38">
        <f>work!G425</f>
        <v>3669201</v>
      </c>
      <c r="E425" s="38">
        <f>work!H425</f>
        <v>7692152</v>
      </c>
      <c r="F425" s="38">
        <f>work!I425</f>
        <v>1</v>
      </c>
      <c r="G425" s="38">
        <f>work!J425</f>
        <v>15456</v>
      </c>
    </row>
    <row r="426" spans="1:7" ht="15">
      <c r="A426" s="38" t="str">
        <f>work!D426</f>
        <v>Morris</v>
      </c>
      <c r="B426" s="38" t="str">
        <f>work!E426</f>
        <v>Mine Hill Township</v>
      </c>
      <c r="C426" s="38">
        <f>work!F426</f>
        <v>2367884</v>
      </c>
      <c r="D426" s="38">
        <f>work!G426</f>
        <v>496630</v>
      </c>
      <c r="E426" s="38">
        <f>work!H426</f>
        <v>1443302</v>
      </c>
      <c r="F426" s="38">
        <f>work!I426</f>
        <v>0</v>
      </c>
      <c r="G426" s="38">
        <f>work!J426</f>
        <v>427952</v>
      </c>
    </row>
    <row r="427" spans="1:7" ht="15">
      <c r="A427" s="38" t="str">
        <f>work!D427</f>
        <v>Morris</v>
      </c>
      <c r="B427" s="38" t="str">
        <f>work!E427</f>
        <v>Montville Township</v>
      </c>
      <c r="C427" s="38">
        <f>work!F427</f>
        <v>99355099</v>
      </c>
      <c r="D427" s="38">
        <f>work!G427</f>
        <v>62160923</v>
      </c>
      <c r="E427" s="38">
        <f>work!H427</f>
        <v>21799989</v>
      </c>
      <c r="F427" s="38">
        <f>work!I427</f>
        <v>318169</v>
      </c>
      <c r="G427" s="38">
        <f>work!J427</f>
        <v>15076018</v>
      </c>
    </row>
    <row r="428" spans="1:7" ht="15">
      <c r="A428" s="38" t="str">
        <f>work!D428</f>
        <v>Morris</v>
      </c>
      <c r="B428" s="38" t="str">
        <f>work!E428</f>
        <v>Morris Township</v>
      </c>
      <c r="C428" s="38">
        <f>work!F428</f>
        <v>65645931</v>
      </c>
      <c r="D428" s="38">
        <f>work!G428</f>
        <v>16487960</v>
      </c>
      <c r="E428" s="38">
        <f>work!H428</f>
        <v>21666233</v>
      </c>
      <c r="F428" s="38">
        <f>work!I428</f>
        <v>4867394</v>
      </c>
      <c r="G428" s="38">
        <f>work!J428</f>
        <v>22624344</v>
      </c>
    </row>
    <row r="429" spans="1:7" ht="15">
      <c r="A429" s="38" t="str">
        <f>work!D429</f>
        <v>Morris</v>
      </c>
      <c r="B429" s="38" t="str">
        <f>work!E429</f>
        <v>Morris Plains Borough</v>
      </c>
      <c r="C429" s="38">
        <f>work!F429</f>
        <v>60009565</v>
      </c>
      <c r="D429" s="38">
        <f>work!G429</f>
        <v>25168330</v>
      </c>
      <c r="E429" s="38">
        <f>work!H429</f>
        <v>2961258</v>
      </c>
      <c r="F429" s="38">
        <f>work!I429</f>
        <v>1315364</v>
      </c>
      <c r="G429" s="38">
        <f>work!J429</f>
        <v>30564613</v>
      </c>
    </row>
    <row r="430" spans="1:7" ht="15">
      <c r="A430" s="38" t="str">
        <f>work!D430</f>
        <v>Morris</v>
      </c>
      <c r="B430" s="38" t="str">
        <f>work!E430</f>
        <v>Morristown Town</v>
      </c>
      <c r="C430" s="38">
        <f>work!F430</f>
        <v>83553027</v>
      </c>
      <c r="D430" s="38">
        <f>work!G430</f>
        <v>14969700</v>
      </c>
      <c r="E430" s="38">
        <f>work!H430</f>
        <v>21413848</v>
      </c>
      <c r="F430" s="38">
        <f>work!I430</f>
        <v>22544314</v>
      </c>
      <c r="G430" s="38">
        <f>work!J430</f>
        <v>24625165</v>
      </c>
    </row>
    <row r="431" spans="1:7" ht="15">
      <c r="A431" s="38" t="str">
        <f>work!D431</f>
        <v>Morris</v>
      </c>
      <c r="B431" s="38" t="str">
        <f>work!E431</f>
        <v>Mountain Lakes Borough</v>
      </c>
      <c r="C431" s="38">
        <f>work!F431</f>
        <v>8781225</v>
      </c>
      <c r="D431" s="38">
        <f>work!G431</f>
        <v>1893000</v>
      </c>
      <c r="E431" s="38">
        <f>work!H431</f>
        <v>4787962</v>
      </c>
      <c r="F431" s="38">
        <f>work!I431</f>
        <v>0</v>
      </c>
      <c r="G431" s="38">
        <f>work!J431</f>
        <v>2100263</v>
      </c>
    </row>
    <row r="432" spans="1:7" ht="15">
      <c r="A432" s="38" t="str">
        <f>work!D432</f>
        <v>Morris</v>
      </c>
      <c r="B432" s="38" t="str">
        <f>work!E432</f>
        <v>Mount Arlington Borough</v>
      </c>
      <c r="C432" s="38">
        <f>work!F432</f>
        <v>5873552</v>
      </c>
      <c r="D432" s="38">
        <f>work!G432</f>
        <v>3420660</v>
      </c>
      <c r="E432" s="38">
        <f>work!H432</f>
        <v>1763279</v>
      </c>
      <c r="F432" s="38">
        <f>work!I432</f>
        <v>5500</v>
      </c>
      <c r="G432" s="38">
        <f>work!J432</f>
        <v>684113</v>
      </c>
    </row>
    <row r="433" spans="1:7" ht="15">
      <c r="A433" s="38" t="str">
        <f>work!D433</f>
        <v>Morris</v>
      </c>
      <c r="B433" s="38" t="str">
        <f>work!E433</f>
        <v>Mount Olive Township</v>
      </c>
      <c r="C433" s="38">
        <f>work!F433</f>
        <v>67975558</v>
      </c>
      <c r="D433" s="38">
        <f>work!G433</f>
        <v>15947500</v>
      </c>
      <c r="E433" s="38">
        <f>work!H433</f>
        <v>12145320</v>
      </c>
      <c r="F433" s="38">
        <f>work!I433</f>
        <v>23493570</v>
      </c>
      <c r="G433" s="38">
        <f>work!J433</f>
        <v>16389168</v>
      </c>
    </row>
    <row r="434" spans="1:7" ht="15">
      <c r="A434" s="38" t="str">
        <f>work!D434</f>
        <v>Morris</v>
      </c>
      <c r="B434" s="38" t="str">
        <f>work!E434</f>
        <v>Netcong Borough</v>
      </c>
      <c r="C434" s="38">
        <f>work!F434</f>
        <v>4216208</v>
      </c>
      <c r="D434" s="38">
        <f>work!G434</f>
        <v>425400</v>
      </c>
      <c r="E434" s="38">
        <f>work!H434</f>
        <v>3422540</v>
      </c>
      <c r="F434" s="38">
        <f>work!I434</f>
        <v>32500</v>
      </c>
      <c r="G434" s="38">
        <f>work!J434</f>
        <v>335768</v>
      </c>
    </row>
    <row r="435" spans="1:7" ht="15">
      <c r="A435" s="38" t="str">
        <f>work!D435</f>
        <v>Morris</v>
      </c>
      <c r="B435" s="38" t="str">
        <f>work!E435</f>
        <v>Parsippany-Troy Hills Twp</v>
      </c>
      <c r="C435" s="38">
        <f>work!F435</f>
        <v>68475162</v>
      </c>
      <c r="D435" s="38">
        <f>work!G435</f>
        <v>15127762</v>
      </c>
      <c r="E435" s="38">
        <f>work!H435</f>
        <v>22427380</v>
      </c>
      <c r="F435" s="38">
        <f>work!I435</f>
        <v>7696668</v>
      </c>
      <c r="G435" s="38">
        <f>work!J435</f>
        <v>23223352</v>
      </c>
    </row>
    <row r="436" spans="1:7" ht="15">
      <c r="A436" s="38" t="str">
        <f>work!D436</f>
        <v>Morris</v>
      </c>
      <c r="B436" s="38" t="str">
        <f>work!E436</f>
        <v>Long Hill Township</v>
      </c>
      <c r="C436" s="38">
        <f>work!F436</f>
        <v>10942035</v>
      </c>
      <c r="D436" s="38">
        <f>work!G436</f>
        <v>1321800</v>
      </c>
      <c r="E436" s="38">
        <f>work!H436</f>
        <v>4893558</v>
      </c>
      <c r="F436" s="38">
        <f>work!I436</f>
        <v>2535301</v>
      </c>
      <c r="G436" s="38">
        <f>work!J436</f>
        <v>2191376</v>
      </c>
    </row>
    <row r="437" spans="1:7" ht="15">
      <c r="A437" s="38" t="str">
        <f>work!D437</f>
        <v>Morris</v>
      </c>
      <c r="B437" s="38" t="str">
        <f>work!E437</f>
        <v>Pequannock Township</v>
      </c>
      <c r="C437" s="38">
        <f>work!F437</f>
        <v>30964896</v>
      </c>
      <c r="D437" s="38">
        <f>work!G437</f>
        <v>7201598</v>
      </c>
      <c r="E437" s="38">
        <f>work!H437</f>
        <v>13509741</v>
      </c>
      <c r="F437" s="38">
        <f>work!I437</f>
        <v>1434200</v>
      </c>
      <c r="G437" s="38">
        <f>work!J437</f>
        <v>8819357</v>
      </c>
    </row>
    <row r="438" spans="1:7" ht="15">
      <c r="A438" s="38" t="str">
        <f>work!D438</f>
        <v>Morris</v>
      </c>
      <c r="B438" s="38" t="str">
        <f>work!E438</f>
        <v>Randolph Township</v>
      </c>
      <c r="C438" s="38">
        <f>work!F438</f>
        <v>25068012</v>
      </c>
      <c r="D438" s="38">
        <f>work!G438</f>
        <v>1421500</v>
      </c>
      <c r="E438" s="38">
        <f>work!H438</f>
        <v>13848048</v>
      </c>
      <c r="F438" s="38">
        <f>work!I438</f>
        <v>1279155</v>
      </c>
      <c r="G438" s="38">
        <f>work!J438</f>
        <v>8519309</v>
      </c>
    </row>
    <row r="439" spans="1:7" ht="15">
      <c r="A439" s="38" t="str">
        <f>work!D439</f>
        <v>Morris</v>
      </c>
      <c r="B439" s="38" t="str">
        <f>work!E439</f>
        <v>Riverdale Borough</v>
      </c>
      <c r="C439" s="38">
        <f>work!F439</f>
        <v>4230529</v>
      </c>
      <c r="D439" s="38">
        <f>work!G439</f>
        <v>360650</v>
      </c>
      <c r="E439" s="38">
        <f>work!H439</f>
        <v>2900681</v>
      </c>
      <c r="F439" s="38">
        <f>work!I439</f>
        <v>13500</v>
      </c>
      <c r="G439" s="38">
        <f>work!J439</f>
        <v>955698</v>
      </c>
    </row>
    <row r="440" spans="1:7" ht="15">
      <c r="A440" s="38" t="str">
        <f>work!D440</f>
        <v>Morris</v>
      </c>
      <c r="B440" s="38" t="str">
        <f>work!E440</f>
        <v>Rockaway Borough</v>
      </c>
      <c r="C440" s="38">
        <f>work!F440</f>
        <v>6858791</v>
      </c>
      <c r="D440" s="38">
        <f>work!G440</f>
        <v>36000</v>
      </c>
      <c r="E440" s="38">
        <f>work!H440</f>
        <v>3414749</v>
      </c>
      <c r="F440" s="38">
        <f>work!I440</f>
        <v>0</v>
      </c>
      <c r="G440" s="38">
        <f>work!J440</f>
        <v>3408042</v>
      </c>
    </row>
    <row r="441" spans="1:7" ht="15">
      <c r="A441" s="38" t="str">
        <f>work!D441</f>
        <v>Morris</v>
      </c>
      <c r="B441" s="38" t="str">
        <f>work!E441</f>
        <v>Rockaway Township</v>
      </c>
      <c r="C441" s="38">
        <f>work!F441</f>
        <v>37966069</v>
      </c>
      <c r="D441" s="38">
        <f>work!G441</f>
        <v>14769755</v>
      </c>
      <c r="E441" s="38">
        <f>work!H441</f>
        <v>15576301</v>
      </c>
      <c r="F441" s="38">
        <f>work!I441</f>
        <v>915157</v>
      </c>
      <c r="G441" s="38">
        <f>work!J441</f>
        <v>6704856</v>
      </c>
    </row>
    <row r="442" spans="1:7" ht="15">
      <c r="A442" s="38" t="str">
        <f>work!D442</f>
        <v>Morris</v>
      </c>
      <c r="B442" s="38" t="str">
        <f>work!E442</f>
        <v>Roxbury Township</v>
      </c>
      <c r="C442" s="38">
        <f>work!F442</f>
        <v>25106159</v>
      </c>
      <c r="D442" s="38">
        <f>work!G442</f>
        <v>1013997</v>
      </c>
      <c r="E442" s="38">
        <f>work!H442</f>
        <v>10742525</v>
      </c>
      <c r="F442" s="38">
        <f>work!I442</f>
        <v>923000</v>
      </c>
      <c r="G442" s="38">
        <f>work!J442</f>
        <v>12426637</v>
      </c>
    </row>
    <row r="443" spans="1:7" ht="15">
      <c r="A443" s="38" t="str">
        <f>work!D443</f>
        <v>Morris</v>
      </c>
      <c r="B443" s="38" t="str">
        <f>work!E443</f>
        <v>Victory Gardens Borough</v>
      </c>
      <c r="C443" s="38">
        <f>work!F443</f>
        <v>280412</v>
      </c>
      <c r="D443" s="38">
        <f>work!G443</f>
        <v>0</v>
      </c>
      <c r="E443" s="38">
        <f>work!H443</f>
        <v>280412</v>
      </c>
      <c r="F443" s="38">
        <f>work!I443</f>
        <v>0</v>
      </c>
      <c r="G443" s="38">
        <f>work!J443</f>
        <v>0</v>
      </c>
    </row>
    <row r="444" spans="1:7" ht="15">
      <c r="A444" s="38" t="str">
        <f>work!D444</f>
        <v>Morris</v>
      </c>
      <c r="B444" s="38" t="str">
        <f>work!E444</f>
        <v>Washington Township</v>
      </c>
      <c r="C444" s="38">
        <f>work!F444</f>
        <v>15100945</v>
      </c>
      <c r="D444" s="38">
        <f>work!G444</f>
        <v>361046</v>
      </c>
      <c r="E444" s="38">
        <f>work!H444</f>
        <v>9753619</v>
      </c>
      <c r="F444" s="38">
        <f>work!I444</f>
        <v>40000</v>
      </c>
      <c r="G444" s="38">
        <f>work!J444</f>
        <v>4946280</v>
      </c>
    </row>
    <row r="445" spans="1:7" ht="15">
      <c r="A445" s="38" t="str">
        <f>work!D445</f>
        <v>Morris</v>
      </c>
      <c r="B445" s="38" t="str">
        <f>work!E445</f>
        <v>Wharton Borough</v>
      </c>
      <c r="C445" s="38">
        <f>work!F445</f>
        <v>13065496</v>
      </c>
      <c r="D445" s="38">
        <f>work!G445</f>
        <v>6277638</v>
      </c>
      <c r="E445" s="38">
        <f>work!H445</f>
        <v>2785337</v>
      </c>
      <c r="F445" s="38">
        <f>work!I445</f>
        <v>180400</v>
      </c>
      <c r="G445" s="38">
        <f>work!J445</f>
        <v>3822121</v>
      </c>
    </row>
    <row r="446" spans="1:7" ht="15">
      <c r="A446" s="38" t="str">
        <f>work!D446</f>
        <v>Ocean</v>
      </c>
      <c r="B446" s="38" t="str">
        <f>work!E446</f>
        <v>Barnegat Light Borough</v>
      </c>
      <c r="C446" s="38">
        <f>work!F446</f>
        <v>14236744</v>
      </c>
      <c r="D446" s="38">
        <f>work!G446</f>
        <v>9298477</v>
      </c>
      <c r="E446" s="38">
        <f>work!H446</f>
        <v>3616309</v>
      </c>
      <c r="F446" s="38">
        <f>work!I446</f>
        <v>610000</v>
      </c>
      <c r="G446" s="38">
        <f>work!J446</f>
        <v>711958</v>
      </c>
    </row>
    <row r="447" spans="1:7" ht="15">
      <c r="A447" s="38" t="str">
        <f>work!D447</f>
        <v>Ocean</v>
      </c>
      <c r="B447" s="38" t="str">
        <f>work!E447</f>
        <v>Bay Head Borough</v>
      </c>
      <c r="C447" s="38">
        <f>work!F447</f>
        <v>27465171</v>
      </c>
      <c r="D447" s="38">
        <f>work!G447</f>
        <v>7288456</v>
      </c>
      <c r="E447" s="38">
        <f>work!H447</f>
        <v>4060142</v>
      </c>
      <c r="F447" s="38">
        <f>work!I447</f>
        <v>15221700</v>
      </c>
      <c r="G447" s="38">
        <f>work!J447</f>
        <v>894873</v>
      </c>
    </row>
    <row r="448" spans="1:7" ht="15">
      <c r="A448" s="38" t="str">
        <f>work!D448</f>
        <v>Ocean</v>
      </c>
      <c r="B448" s="38" t="str">
        <f>work!E448</f>
        <v>Beach Haven Borough</v>
      </c>
      <c r="C448" s="38">
        <f>work!F448</f>
        <v>25959415</v>
      </c>
      <c r="D448" s="38">
        <f>work!G448</f>
        <v>17967630</v>
      </c>
      <c r="E448" s="38">
        <f>work!H448</f>
        <v>4974855</v>
      </c>
      <c r="F448" s="38">
        <f>work!I448</f>
        <v>1672342</v>
      </c>
      <c r="G448" s="38">
        <f>work!J448</f>
        <v>1344588</v>
      </c>
    </row>
    <row r="449" spans="1:7" ht="15">
      <c r="A449" s="38" t="str">
        <f>work!D449</f>
        <v>Ocean</v>
      </c>
      <c r="B449" s="38" t="str">
        <f>work!E449</f>
        <v>Beachwood Borough</v>
      </c>
      <c r="C449" s="38">
        <f>work!F449</f>
        <v>7070982</v>
      </c>
      <c r="D449" s="38">
        <f>work!G449</f>
        <v>3133291</v>
      </c>
      <c r="E449" s="38">
        <f>work!H449</f>
        <v>3937691</v>
      </c>
      <c r="F449" s="38">
        <f>work!I449</f>
        <v>0</v>
      </c>
      <c r="G449" s="38">
        <f>work!J449</f>
        <v>0</v>
      </c>
    </row>
    <row r="450" spans="1:7" ht="15">
      <c r="A450" s="38" t="str">
        <f>work!D450</f>
        <v>Ocean</v>
      </c>
      <c r="B450" s="38" t="str">
        <f>work!E450</f>
        <v>Berkeley Township</v>
      </c>
      <c r="C450" s="38">
        <f>work!F450</f>
        <v>45995622</v>
      </c>
      <c r="D450" s="38">
        <f>work!G450</f>
        <v>19459880</v>
      </c>
      <c r="E450" s="38">
        <f>work!H450</f>
        <v>22623891</v>
      </c>
      <c r="F450" s="38">
        <f>work!I450</f>
        <v>395900</v>
      </c>
      <c r="G450" s="38">
        <f>work!J450</f>
        <v>3515951</v>
      </c>
    </row>
    <row r="451" spans="1:7" ht="15">
      <c r="A451" s="38" t="str">
        <f>work!D451</f>
        <v>Ocean</v>
      </c>
      <c r="B451" s="38" t="str">
        <f>work!E451</f>
        <v>Brick Township</v>
      </c>
      <c r="C451" s="38">
        <f>work!F451</f>
        <v>117776313</v>
      </c>
      <c r="D451" s="38">
        <f>work!G451</f>
        <v>48990230</v>
      </c>
      <c r="E451" s="38">
        <f>work!H451</f>
        <v>30601615</v>
      </c>
      <c r="F451" s="38">
        <f>work!I451</f>
        <v>2118937</v>
      </c>
      <c r="G451" s="38">
        <f>work!J451</f>
        <v>36065531</v>
      </c>
    </row>
    <row r="452" spans="1:7" ht="15">
      <c r="A452" s="38" t="str">
        <f>work!D452</f>
        <v>Ocean</v>
      </c>
      <c r="B452" s="38" t="str">
        <f>work!E452</f>
        <v>Toms River Township</v>
      </c>
      <c r="C452" s="38">
        <f>work!F452</f>
        <v>222127362</v>
      </c>
      <c r="D452" s="38">
        <f>work!G452</f>
        <v>81448268</v>
      </c>
      <c r="E452" s="38">
        <f>work!H452</f>
        <v>44567019</v>
      </c>
      <c r="F452" s="38">
        <f>work!I452</f>
        <v>36899206</v>
      </c>
      <c r="G452" s="38">
        <f>work!J452</f>
        <v>59212869</v>
      </c>
    </row>
    <row r="453" spans="1:7" ht="15">
      <c r="A453" s="38" t="str">
        <f>work!D453</f>
        <v>Ocean</v>
      </c>
      <c r="B453" s="38" t="str">
        <f>work!E453</f>
        <v>Eagleswood Township</v>
      </c>
      <c r="C453" s="38">
        <f>work!F453</f>
        <v>2876359</v>
      </c>
      <c r="D453" s="38">
        <f>work!G453</f>
        <v>1620015</v>
      </c>
      <c r="E453" s="38">
        <f>work!H453</f>
        <v>500925</v>
      </c>
      <c r="F453" s="38">
        <f>work!I453</f>
        <v>377430</v>
      </c>
      <c r="G453" s="38">
        <f>work!J453</f>
        <v>377989</v>
      </c>
    </row>
    <row r="454" spans="1:7" ht="15">
      <c r="A454" s="38" t="str">
        <f>work!D454</f>
        <v>Ocean</v>
      </c>
      <c r="B454" s="38" t="str">
        <f>work!E454</f>
        <v>Harvey Cedars Borough</v>
      </c>
      <c r="C454" s="38">
        <f>work!F454</f>
        <v>15349557</v>
      </c>
      <c r="D454" s="38">
        <f>work!G454</f>
        <v>8720470</v>
      </c>
      <c r="E454" s="38">
        <f>work!H454</f>
        <v>5938286</v>
      </c>
      <c r="F454" s="38">
        <f>work!I454</f>
        <v>0</v>
      </c>
      <c r="G454" s="38">
        <f>work!J454</f>
        <v>690801</v>
      </c>
    </row>
    <row r="455" spans="1:7" ht="15">
      <c r="A455" s="38" t="str">
        <f>work!D455</f>
        <v>Ocean</v>
      </c>
      <c r="B455" s="38" t="str">
        <f>work!E455</f>
        <v>Island Heights Borough</v>
      </c>
      <c r="C455" s="38">
        <f>work!F455</f>
        <v>4596484</v>
      </c>
      <c r="D455" s="38">
        <f>work!G455</f>
        <v>2379200</v>
      </c>
      <c r="E455" s="38">
        <f>work!H455</f>
        <v>2217284</v>
      </c>
      <c r="F455" s="38">
        <f>work!I455</f>
        <v>0</v>
      </c>
      <c r="G455" s="38">
        <f>work!J455</f>
        <v>0</v>
      </c>
    </row>
    <row r="456" spans="1:7" ht="15">
      <c r="A456" s="38" t="str">
        <f>work!D456</f>
        <v>Ocean</v>
      </c>
      <c r="B456" s="38" t="str">
        <f>work!E456</f>
        <v>Jackson Township</v>
      </c>
      <c r="C456" s="38">
        <f>work!F456</f>
        <v>83714110</v>
      </c>
      <c r="D456" s="38">
        <f>work!G456</f>
        <v>15586237</v>
      </c>
      <c r="E456" s="38">
        <f>work!H456</f>
        <v>51800405</v>
      </c>
      <c r="F456" s="38">
        <f>work!I456</f>
        <v>10227883</v>
      </c>
      <c r="G456" s="38">
        <f>work!J456</f>
        <v>6099585</v>
      </c>
    </row>
    <row r="457" spans="1:7" ht="15">
      <c r="A457" s="38" t="str">
        <f>work!D457</f>
        <v>Ocean</v>
      </c>
      <c r="B457" s="38" t="str">
        <f>work!E457</f>
        <v>Lacey Township</v>
      </c>
      <c r="C457" s="38">
        <f>work!F457</f>
        <v>35205776</v>
      </c>
      <c r="D457" s="38">
        <f>work!G457</f>
        <v>15781192</v>
      </c>
      <c r="E457" s="38">
        <f>work!H457</f>
        <v>14608188</v>
      </c>
      <c r="F457" s="38">
        <f>work!I457</f>
        <v>812589</v>
      </c>
      <c r="G457" s="38">
        <f>work!J457</f>
        <v>4003807</v>
      </c>
    </row>
    <row r="458" spans="1:7" ht="15">
      <c r="A458" s="38" t="str">
        <f>work!D458</f>
        <v>Ocean</v>
      </c>
      <c r="B458" s="38" t="str">
        <f>work!E458</f>
        <v>Lakehurst Borough</v>
      </c>
      <c r="C458" s="38">
        <f>work!F458</f>
        <v>932651</v>
      </c>
      <c r="D458" s="38">
        <f>work!G458</f>
        <v>139000</v>
      </c>
      <c r="E458" s="38">
        <f>work!H458</f>
        <v>422408</v>
      </c>
      <c r="F458" s="38">
        <f>work!I458</f>
        <v>0</v>
      </c>
      <c r="G458" s="38">
        <f>work!J458</f>
        <v>371243</v>
      </c>
    </row>
    <row r="459" spans="1:7" ht="15">
      <c r="A459" s="38" t="str">
        <f>work!D459</f>
        <v>Ocean</v>
      </c>
      <c r="B459" s="38" t="str">
        <f>work!E459</f>
        <v>Lakewood Township</v>
      </c>
      <c r="C459" s="38">
        <f>work!F459</f>
        <v>195858503</v>
      </c>
      <c r="D459" s="38">
        <f>work!G459</f>
        <v>101082231</v>
      </c>
      <c r="E459" s="38">
        <f>work!H459</f>
        <v>22733693</v>
      </c>
      <c r="F459" s="38">
        <f>work!I459</f>
        <v>38470752</v>
      </c>
      <c r="G459" s="38">
        <f>work!J459</f>
        <v>33571827</v>
      </c>
    </row>
    <row r="460" spans="1:7" ht="15">
      <c r="A460" s="38" t="str">
        <f>work!D460</f>
        <v>Ocean</v>
      </c>
      <c r="B460" s="38" t="str">
        <f>work!E460</f>
        <v>Lavallette Borough</v>
      </c>
      <c r="C460" s="38">
        <f>work!F460</f>
        <v>0</v>
      </c>
      <c r="D460" s="38">
        <f>work!G460</f>
        <v>0</v>
      </c>
      <c r="E460" s="38">
        <f>work!H460</f>
        <v>0</v>
      </c>
      <c r="F460" s="38">
        <f>work!I460</f>
        <v>0</v>
      </c>
      <c r="G460" s="38">
        <f>work!J460</f>
        <v>0</v>
      </c>
    </row>
    <row r="461" spans="1:7" ht="15">
      <c r="A461" s="38" t="str">
        <f>work!D461</f>
        <v>Ocean</v>
      </c>
      <c r="B461" s="38" t="str">
        <f>work!E461</f>
        <v>Little Egg Harbor Township</v>
      </c>
      <c r="C461" s="38">
        <f>work!F461</f>
        <v>23161397</v>
      </c>
      <c r="D461" s="38">
        <f>work!G461</f>
        <v>10359562</v>
      </c>
      <c r="E461" s="38">
        <f>work!H461</f>
        <v>10525804</v>
      </c>
      <c r="F461" s="38">
        <f>work!I461</f>
        <v>806816</v>
      </c>
      <c r="G461" s="38">
        <f>work!J461</f>
        <v>1469215</v>
      </c>
    </row>
    <row r="462" spans="1:7" ht="15">
      <c r="A462" s="38" t="str">
        <f>work!D462</f>
        <v>Ocean</v>
      </c>
      <c r="B462" s="38" t="str">
        <f>work!E462</f>
        <v>Long Beach Township</v>
      </c>
      <c r="C462" s="38">
        <f>work!F462</f>
        <v>135969430</v>
      </c>
      <c r="D462" s="38">
        <f>work!G462</f>
        <v>104474228</v>
      </c>
      <c r="E462" s="38">
        <f>work!H462</f>
        <v>30065481</v>
      </c>
      <c r="F462" s="38">
        <f>work!I462</f>
        <v>1057000</v>
      </c>
      <c r="G462" s="38">
        <f>work!J462</f>
        <v>372721</v>
      </c>
    </row>
    <row r="463" spans="1:7" ht="15">
      <c r="A463" s="38" t="str">
        <f>work!D463</f>
        <v>Ocean</v>
      </c>
      <c r="B463" s="38" t="str">
        <f>work!E463</f>
        <v>Manchester Township</v>
      </c>
      <c r="C463" s="38">
        <f>work!F463</f>
        <v>42310006</v>
      </c>
      <c r="D463" s="38">
        <f>work!G463</f>
        <v>16073795</v>
      </c>
      <c r="E463" s="38">
        <f>work!H463</f>
        <v>15549346</v>
      </c>
      <c r="F463" s="38">
        <f>work!I463</f>
        <v>600185</v>
      </c>
      <c r="G463" s="38">
        <f>work!J463</f>
        <v>10086680</v>
      </c>
    </row>
    <row r="464" spans="1:7" ht="15">
      <c r="A464" s="38" t="str">
        <f>work!D464</f>
        <v>Ocean</v>
      </c>
      <c r="B464" s="38" t="str">
        <f>work!E464</f>
        <v>Mantoloking Borough</v>
      </c>
      <c r="C464" s="38">
        <f>work!F464</f>
        <v>28710798</v>
      </c>
      <c r="D464" s="38">
        <f>work!G464</f>
        <v>25918452</v>
      </c>
      <c r="E464" s="38">
        <f>work!H464</f>
        <v>1366141</v>
      </c>
      <c r="F464" s="38">
        <f>work!I464</f>
        <v>188000</v>
      </c>
      <c r="G464" s="38">
        <f>work!J464</f>
        <v>1238205</v>
      </c>
    </row>
    <row r="465" spans="1:7" ht="15">
      <c r="A465" s="38" t="str">
        <f>work!D465</f>
        <v>Ocean</v>
      </c>
      <c r="B465" s="38" t="str">
        <f>work!E465</f>
        <v>Ocean Township</v>
      </c>
      <c r="C465" s="38">
        <f>work!F465</f>
        <v>8087909</v>
      </c>
      <c r="D465" s="38">
        <f>work!G465</f>
        <v>3619003</v>
      </c>
      <c r="E465" s="38">
        <f>work!H465</f>
        <v>3563578</v>
      </c>
      <c r="F465" s="38">
        <f>work!I465</f>
        <v>432652</v>
      </c>
      <c r="G465" s="38">
        <f>work!J465</f>
        <v>472676</v>
      </c>
    </row>
    <row r="466" spans="1:7" ht="15">
      <c r="A466" s="38" t="str">
        <f>work!D466</f>
        <v>Ocean</v>
      </c>
      <c r="B466" s="38" t="str">
        <f>work!E466</f>
        <v>Ocean Gate Borough</v>
      </c>
      <c r="C466" s="38">
        <f>work!F466</f>
        <v>1445868</v>
      </c>
      <c r="D466" s="38">
        <f>work!G466</f>
        <v>948180</v>
      </c>
      <c r="E466" s="38">
        <f>work!H466</f>
        <v>460638</v>
      </c>
      <c r="F466" s="38">
        <f>work!I466</f>
        <v>0</v>
      </c>
      <c r="G466" s="38">
        <f>work!J466</f>
        <v>37050</v>
      </c>
    </row>
    <row r="467" spans="1:7" ht="15">
      <c r="A467" s="38" t="str">
        <f>work!D467</f>
        <v>Ocean</v>
      </c>
      <c r="B467" s="38" t="str">
        <f>work!E467</f>
        <v>Pine Beach Borough</v>
      </c>
      <c r="C467" s="38">
        <f>work!F467</f>
        <v>0</v>
      </c>
      <c r="D467" s="38">
        <f>work!G467</f>
        <v>0</v>
      </c>
      <c r="E467" s="38">
        <f>work!H467</f>
        <v>0</v>
      </c>
      <c r="F467" s="38">
        <f>work!I467</f>
        <v>0</v>
      </c>
      <c r="G467" s="38">
        <f>work!J467</f>
        <v>0</v>
      </c>
    </row>
    <row r="468" spans="1:7" ht="15">
      <c r="A468" s="38" t="str">
        <f>work!D468</f>
        <v>Ocean</v>
      </c>
      <c r="B468" s="38" t="str">
        <f>work!E468</f>
        <v>Plumsted Township</v>
      </c>
      <c r="C468" s="38">
        <f>work!F468</f>
        <v>36067510</v>
      </c>
      <c r="D468" s="38">
        <f>work!G468</f>
        <v>29860494</v>
      </c>
      <c r="E468" s="38">
        <f>work!H468</f>
        <v>3276859</v>
      </c>
      <c r="F468" s="38">
        <f>work!I468</f>
        <v>2317073</v>
      </c>
      <c r="G468" s="38">
        <f>work!J468</f>
        <v>613084</v>
      </c>
    </row>
    <row r="469" spans="1:7" ht="15">
      <c r="A469" s="38" t="str">
        <f>work!D469</f>
        <v>Ocean</v>
      </c>
      <c r="B469" s="38" t="str">
        <f>work!E469</f>
        <v>Point Pleasant Borough</v>
      </c>
      <c r="C469" s="38">
        <f>work!F469</f>
        <v>27649773</v>
      </c>
      <c r="D469" s="38">
        <f>work!G469</f>
        <v>9240773</v>
      </c>
      <c r="E469" s="38">
        <f>work!H469</f>
        <v>13969395</v>
      </c>
      <c r="F469" s="38">
        <f>work!I469</f>
        <v>120500</v>
      </c>
      <c r="G469" s="38">
        <f>work!J469</f>
        <v>4319105</v>
      </c>
    </row>
    <row r="470" spans="1:7" ht="15">
      <c r="A470" s="38" t="str">
        <f>work!D470</f>
        <v>Ocean</v>
      </c>
      <c r="B470" s="38" t="str">
        <f>work!E470</f>
        <v>Point Pleasant Beach Boro</v>
      </c>
      <c r="C470" s="38">
        <f>work!F470</f>
        <v>12593853</v>
      </c>
      <c r="D470" s="38">
        <f>work!G470</f>
        <v>5910281</v>
      </c>
      <c r="E470" s="38">
        <f>work!H470</f>
        <v>6254430</v>
      </c>
      <c r="F470" s="38">
        <f>work!I470</f>
        <v>0</v>
      </c>
      <c r="G470" s="38">
        <f>work!J470</f>
        <v>429142</v>
      </c>
    </row>
    <row r="471" spans="1:7" ht="15">
      <c r="A471" s="38" t="str">
        <f>work!D471</f>
        <v>Ocean</v>
      </c>
      <c r="B471" s="38" t="str">
        <f>work!E471</f>
        <v>Seaside Heights Borough</v>
      </c>
      <c r="C471" s="38">
        <f>work!F471</f>
        <v>10658609</v>
      </c>
      <c r="D471" s="38">
        <f>work!G471</f>
        <v>6683700</v>
      </c>
      <c r="E471" s="38">
        <f>work!H471</f>
        <v>1557318</v>
      </c>
      <c r="F471" s="38">
        <f>work!I471</f>
        <v>0</v>
      </c>
      <c r="G471" s="38">
        <f>work!J471</f>
        <v>2417591</v>
      </c>
    </row>
    <row r="472" spans="1:7" ht="15">
      <c r="A472" s="38" t="str">
        <f>work!D472</f>
        <v>Ocean</v>
      </c>
      <c r="B472" s="38" t="str">
        <f>work!E472</f>
        <v>Seaside Park Borough</v>
      </c>
      <c r="C472" s="38">
        <f>work!F472</f>
        <v>18101181</v>
      </c>
      <c r="D472" s="38">
        <f>work!G472</f>
        <v>13335510</v>
      </c>
      <c r="E472" s="38">
        <f>work!H472</f>
        <v>4704271</v>
      </c>
      <c r="F472" s="38">
        <f>work!I472</f>
        <v>0</v>
      </c>
      <c r="G472" s="38">
        <f>work!J472</f>
        <v>61400</v>
      </c>
    </row>
    <row r="473" spans="1:7" ht="15">
      <c r="A473" s="38" t="str">
        <f>work!D473</f>
        <v>Ocean</v>
      </c>
      <c r="B473" s="38" t="str">
        <f>work!E473</f>
        <v>Ship Bottom Borough</v>
      </c>
      <c r="C473" s="38">
        <f>work!F473</f>
        <v>24203753</v>
      </c>
      <c r="D473" s="38">
        <f>work!G473</f>
        <v>10162312</v>
      </c>
      <c r="E473" s="38">
        <f>work!H473</f>
        <v>2932710</v>
      </c>
      <c r="F473" s="38">
        <f>work!I473</f>
        <v>9662151</v>
      </c>
      <c r="G473" s="38">
        <f>work!J473</f>
        <v>1446580</v>
      </c>
    </row>
    <row r="474" spans="1:7" ht="15">
      <c r="A474" s="38" t="str">
        <f>work!D474</f>
        <v>Ocean</v>
      </c>
      <c r="B474" s="38" t="str">
        <f>work!E474</f>
        <v>South Toms River Borough</v>
      </c>
      <c r="C474" s="38">
        <f>work!F474</f>
        <v>1800579</v>
      </c>
      <c r="D474" s="38">
        <f>work!G474</f>
        <v>5000</v>
      </c>
      <c r="E474" s="38">
        <f>work!H474</f>
        <v>609208</v>
      </c>
      <c r="F474" s="38">
        <f>work!I474</f>
        <v>0</v>
      </c>
      <c r="G474" s="38">
        <f>work!J474</f>
        <v>1186371</v>
      </c>
    </row>
    <row r="475" spans="1:7" ht="15">
      <c r="A475" s="38" t="str">
        <f>work!D475</f>
        <v>Ocean</v>
      </c>
      <c r="B475" s="38" t="str">
        <f>work!E475</f>
        <v>Stafford Township</v>
      </c>
      <c r="C475" s="38">
        <f>work!F475</f>
        <v>81557142</v>
      </c>
      <c r="D475" s="38">
        <f>work!G475</f>
        <v>38557073</v>
      </c>
      <c r="E475" s="38">
        <f>work!H475</f>
        <v>16882930</v>
      </c>
      <c r="F475" s="38">
        <f>work!I475</f>
        <v>9996568</v>
      </c>
      <c r="G475" s="38">
        <f>work!J475</f>
        <v>16120571</v>
      </c>
    </row>
    <row r="476" spans="1:7" ht="15">
      <c r="A476" s="38" t="str">
        <f>work!D476</f>
        <v>Ocean</v>
      </c>
      <c r="B476" s="38" t="str">
        <f>work!E476</f>
        <v>Surf City Borough</v>
      </c>
      <c r="C476" s="38">
        <f>work!F476</f>
        <v>23850</v>
      </c>
      <c r="D476" s="38">
        <f>work!G476</f>
        <v>20000</v>
      </c>
      <c r="E476" s="38">
        <f>work!H476</f>
        <v>3850</v>
      </c>
      <c r="F476" s="38">
        <f>work!I476</f>
        <v>0</v>
      </c>
      <c r="G476" s="38">
        <f>work!J476</f>
        <v>0</v>
      </c>
    </row>
    <row r="477" spans="1:7" ht="15">
      <c r="A477" s="38" t="str">
        <f>work!D477</f>
        <v>Ocean</v>
      </c>
      <c r="B477" s="38" t="str">
        <f>work!E477</f>
        <v>Tuckerton Borough</v>
      </c>
      <c r="C477" s="38">
        <f>work!F477</f>
        <v>3727227</v>
      </c>
      <c r="D477" s="38">
        <f>work!G477</f>
        <v>1818300</v>
      </c>
      <c r="E477" s="38">
        <f>work!H477</f>
        <v>1852712</v>
      </c>
      <c r="F477" s="38">
        <f>work!I477</f>
        <v>0</v>
      </c>
      <c r="G477" s="38">
        <f>work!J477</f>
        <v>56215</v>
      </c>
    </row>
    <row r="478" spans="1:7" ht="15">
      <c r="A478" s="38" t="str">
        <f>work!D478</f>
        <v>Ocean</v>
      </c>
      <c r="B478" s="38" t="str">
        <f>work!E478</f>
        <v>Barnegat Township</v>
      </c>
      <c r="C478" s="38">
        <f>work!F478</f>
        <v>67391853</v>
      </c>
      <c r="D478" s="38">
        <f>work!G478</f>
        <v>46925742</v>
      </c>
      <c r="E478" s="38">
        <f>work!H478</f>
        <v>9243215</v>
      </c>
      <c r="F478" s="38">
        <f>work!I478</f>
        <v>3458103</v>
      </c>
      <c r="G478" s="38">
        <f>work!J478</f>
        <v>7764793</v>
      </c>
    </row>
    <row r="479" spans="1:7" ht="15">
      <c r="A479" s="38" t="str">
        <f>work!D479</f>
        <v>Passaic</v>
      </c>
      <c r="B479" s="38" t="str">
        <f>work!E479</f>
        <v>Bloomingdale Borough</v>
      </c>
      <c r="C479" s="38">
        <f>work!F479</f>
        <v>3743548</v>
      </c>
      <c r="D479" s="38">
        <f>work!G479</f>
        <v>572500</v>
      </c>
      <c r="E479" s="38">
        <f>work!H479</f>
        <v>3134853</v>
      </c>
      <c r="F479" s="38">
        <f>work!I479</f>
        <v>0</v>
      </c>
      <c r="G479" s="38">
        <f>work!J479</f>
        <v>36195</v>
      </c>
    </row>
    <row r="480" spans="1:7" ht="15">
      <c r="A480" s="38" t="str">
        <f>work!D480</f>
        <v>Passaic</v>
      </c>
      <c r="B480" s="38" t="str">
        <f>work!E480</f>
        <v>Clifton City</v>
      </c>
      <c r="C480" s="38">
        <f>work!F480</f>
        <v>85453456</v>
      </c>
      <c r="D480" s="38">
        <f>work!G480</f>
        <v>2263640</v>
      </c>
      <c r="E480" s="38">
        <f>work!H480</f>
        <v>30780442</v>
      </c>
      <c r="F480" s="38">
        <f>work!I480</f>
        <v>4993388</v>
      </c>
      <c r="G480" s="38">
        <f>work!J480</f>
        <v>47415986</v>
      </c>
    </row>
    <row r="481" spans="1:7" ht="15">
      <c r="A481" s="38" t="str">
        <f>work!D481</f>
        <v>Passaic</v>
      </c>
      <c r="B481" s="38" t="str">
        <f>work!E481</f>
        <v>Haledon Borough</v>
      </c>
      <c r="C481" s="38">
        <f>work!F481</f>
        <v>1816538</v>
      </c>
      <c r="D481" s="38">
        <f>work!G481</f>
        <v>0</v>
      </c>
      <c r="E481" s="38">
        <f>work!H481</f>
        <v>1606369</v>
      </c>
      <c r="F481" s="38">
        <f>work!I481</f>
        <v>0</v>
      </c>
      <c r="G481" s="38">
        <f>work!J481</f>
        <v>210169</v>
      </c>
    </row>
    <row r="482" spans="1:7" ht="15">
      <c r="A482" s="38" t="str">
        <f>work!D482</f>
        <v>Passaic</v>
      </c>
      <c r="B482" s="38" t="str">
        <f>work!E482</f>
        <v>Hawthorne Borough</v>
      </c>
      <c r="C482" s="38">
        <f>work!F482</f>
        <v>51174606</v>
      </c>
      <c r="D482" s="38">
        <f>work!G482</f>
        <v>27001100</v>
      </c>
      <c r="E482" s="38">
        <f>work!H482</f>
        <v>11279206</v>
      </c>
      <c r="F482" s="38">
        <f>work!I482</f>
        <v>12754300</v>
      </c>
      <c r="G482" s="38">
        <f>work!J482</f>
        <v>140000</v>
      </c>
    </row>
    <row r="483" spans="1:7" ht="15">
      <c r="A483" s="38" t="str">
        <f>work!D483</f>
        <v>Passaic</v>
      </c>
      <c r="B483" s="38" t="str">
        <f>work!E483</f>
        <v>Little Falls Township</v>
      </c>
      <c r="C483" s="38">
        <f>work!F483</f>
        <v>24463279</v>
      </c>
      <c r="D483" s="38">
        <f>work!G483</f>
        <v>12566900</v>
      </c>
      <c r="E483" s="38">
        <f>work!H483</f>
        <v>7855590</v>
      </c>
      <c r="F483" s="38">
        <f>work!I483</f>
        <v>0</v>
      </c>
      <c r="G483" s="38">
        <f>work!J483</f>
        <v>4040789</v>
      </c>
    </row>
    <row r="484" spans="1:7" ht="15">
      <c r="A484" s="38" t="str">
        <f>work!D484</f>
        <v>Passaic</v>
      </c>
      <c r="B484" s="38" t="str">
        <f>work!E484</f>
        <v>North Haledon Borough</v>
      </c>
      <c r="C484" s="38">
        <f>work!F484</f>
        <v>5759664</v>
      </c>
      <c r="D484" s="38">
        <f>work!G484</f>
        <v>21000</v>
      </c>
      <c r="E484" s="38">
        <f>work!H484</f>
        <v>4820420</v>
      </c>
      <c r="F484" s="38">
        <f>work!I484</f>
        <v>500000</v>
      </c>
      <c r="G484" s="38">
        <f>work!J484</f>
        <v>418244</v>
      </c>
    </row>
    <row r="485" spans="1:7" ht="15">
      <c r="A485" s="38" t="str">
        <f>work!D485</f>
        <v>Passaic</v>
      </c>
      <c r="B485" s="38" t="str">
        <f>work!E485</f>
        <v>Passaic City</v>
      </c>
      <c r="C485" s="38">
        <f>work!F485</f>
        <v>64761128</v>
      </c>
      <c r="D485" s="38">
        <f>work!G485</f>
        <v>16109450</v>
      </c>
      <c r="E485" s="38">
        <f>work!H485</f>
        <v>28653621</v>
      </c>
      <c r="F485" s="38">
        <f>work!I485</f>
        <v>12237400</v>
      </c>
      <c r="G485" s="38">
        <f>work!J485</f>
        <v>7760657</v>
      </c>
    </row>
    <row r="486" spans="1:7" ht="15">
      <c r="A486" s="38" t="str">
        <f>work!D486</f>
        <v>Passaic</v>
      </c>
      <c r="B486" s="38" t="str">
        <f>work!E486</f>
        <v>Paterson City</v>
      </c>
      <c r="C486" s="38">
        <f>work!F486</f>
        <v>102189935</v>
      </c>
      <c r="D486" s="38">
        <f>work!G486</f>
        <v>32644153</v>
      </c>
      <c r="E486" s="38">
        <f>work!H486</f>
        <v>15132516</v>
      </c>
      <c r="F486" s="38">
        <f>work!I486</f>
        <v>13621471</v>
      </c>
      <c r="G486" s="38">
        <f>work!J486</f>
        <v>40791795</v>
      </c>
    </row>
    <row r="487" spans="1:7" ht="15">
      <c r="A487" s="38" t="str">
        <f>work!D487</f>
        <v>Passaic</v>
      </c>
      <c r="B487" s="38" t="str">
        <f>work!E487</f>
        <v>Pompton Lakes Borough</v>
      </c>
      <c r="C487" s="38">
        <f>work!F487</f>
        <v>8455739</v>
      </c>
      <c r="D487" s="38">
        <f>work!G487</f>
        <v>720000</v>
      </c>
      <c r="E487" s="38">
        <f>work!H487</f>
        <v>2955010</v>
      </c>
      <c r="F487" s="38">
        <f>work!I487</f>
        <v>941700</v>
      </c>
      <c r="G487" s="38">
        <f>work!J487</f>
        <v>3839029</v>
      </c>
    </row>
    <row r="488" spans="1:7" ht="15">
      <c r="A488" s="38" t="str">
        <f>work!D488</f>
        <v>Passaic</v>
      </c>
      <c r="B488" s="38" t="str">
        <f>work!E488</f>
        <v>Prospect Park Borough</v>
      </c>
      <c r="C488" s="38">
        <f>work!F488</f>
        <v>648902</v>
      </c>
      <c r="D488" s="38">
        <f>work!G488</f>
        <v>0</v>
      </c>
      <c r="E488" s="38">
        <f>work!H488</f>
        <v>633527</v>
      </c>
      <c r="F488" s="38">
        <f>work!I488</f>
        <v>0</v>
      </c>
      <c r="G488" s="38">
        <f>work!J488</f>
        <v>15375</v>
      </c>
    </row>
    <row r="489" spans="1:7" ht="15">
      <c r="A489" s="38" t="str">
        <f>work!D489</f>
        <v>Passaic</v>
      </c>
      <c r="B489" s="38" t="str">
        <f>work!E489</f>
        <v>Ringwood Borough</v>
      </c>
      <c r="C489" s="38">
        <f>work!F489</f>
        <v>7835645</v>
      </c>
      <c r="D489" s="38">
        <f>work!G489</f>
        <v>1279176</v>
      </c>
      <c r="E489" s="38">
        <f>work!H489</f>
        <v>5233281</v>
      </c>
      <c r="F489" s="38">
        <f>work!I489</f>
        <v>23500</v>
      </c>
      <c r="G489" s="38">
        <f>work!J489</f>
        <v>1299688</v>
      </c>
    </row>
    <row r="490" spans="1:7" ht="15">
      <c r="A490" s="38" t="str">
        <f>work!D490</f>
        <v>Passaic</v>
      </c>
      <c r="B490" s="38" t="str">
        <f>work!E490</f>
        <v>Totowa Borough</v>
      </c>
      <c r="C490" s="38">
        <f>work!F490</f>
        <v>73168957</v>
      </c>
      <c r="D490" s="38">
        <f>work!G490</f>
        <v>540750</v>
      </c>
      <c r="E490" s="38">
        <f>work!H490</f>
        <v>2599056</v>
      </c>
      <c r="F490" s="38">
        <f>work!I490</f>
        <v>42501502</v>
      </c>
      <c r="G490" s="38">
        <f>work!J490</f>
        <v>27527649</v>
      </c>
    </row>
    <row r="491" spans="1:7" ht="15">
      <c r="A491" s="38" t="str">
        <f>work!D491</f>
        <v>Passaic</v>
      </c>
      <c r="B491" s="38" t="str">
        <f>work!E491</f>
        <v>Wanaque Borough</v>
      </c>
      <c r="C491" s="38">
        <f>work!F491</f>
        <v>9251056</v>
      </c>
      <c r="D491" s="38">
        <f>work!G491</f>
        <v>2940900</v>
      </c>
      <c r="E491" s="38">
        <f>work!H491</f>
        <v>2632232</v>
      </c>
      <c r="F491" s="38">
        <f>work!I491</f>
        <v>93000</v>
      </c>
      <c r="G491" s="38">
        <f>work!J491</f>
        <v>3584924</v>
      </c>
    </row>
    <row r="492" spans="1:7" ht="15">
      <c r="A492" s="38" t="str">
        <f>work!D492</f>
        <v>Passaic</v>
      </c>
      <c r="B492" s="38" t="str">
        <f>work!E492</f>
        <v>Wayne Township</v>
      </c>
      <c r="C492" s="38">
        <f>work!F492</f>
        <v>72657949</v>
      </c>
      <c r="D492" s="38">
        <f>work!G492</f>
        <v>1866900</v>
      </c>
      <c r="E492" s="38">
        <f>work!H492</f>
        <v>18017332</v>
      </c>
      <c r="F492" s="38">
        <f>work!I492</f>
        <v>5145184</v>
      </c>
      <c r="G492" s="38">
        <f>work!J492</f>
        <v>47628533</v>
      </c>
    </row>
    <row r="493" spans="1:7" ht="15">
      <c r="A493" s="38" t="str">
        <f>work!D493</f>
        <v>Passaic</v>
      </c>
      <c r="B493" s="38" t="str">
        <f>work!E493</f>
        <v>West Milford Township</v>
      </c>
      <c r="C493" s="38">
        <f>work!F493</f>
        <v>28272127</v>
      </c>
      <c r="D493" s="38">
        <f>work!G493</f>
        <v>3939130</v>
      </c>
      <c r="E493" s="38">
        <f>work!H493</f>
        <v>19587697</v>
      </c>
      <c r="F493" s="38">
        <f>work!I493</f>
        <v>900700</v>
      </c>
      <c r="G493" s="38">
        <f>work!J493</f>
        <v>3844600</v>
      </c>
    </row>
    <row r="494" spans="1:7" ht="15">
      <c r="A494" s="38" t="str">
        <f>work!D494</f>
        <v>Passaic</v>
      </c>
      <c r="B494" s="38" t="str">
        <f>work!E494</f>
        <v>Woodland Park Borough</v>
      </c>
      <c r="C494" s="38">
        <f>work!F494</f>
        <v>30709453</v>
      </c>
      <c r="D494" s="38">
        <f>work!G494</f>
        <v>180000</v>
      </c>
      <c r="E494" s="38">
        <f>work!H494</f>
        <v>3522466</v>
      </c>
      <c r="F494" s="38">
        <f>work!I494</f>
        <v>3952000</v>
      </c>
      <c r="G494" s="38">
        <f>work!J494</f>
        <v>23054987</v>
      </c>
    </row>
    <row r="495" spans="1:7" ht="15">
      <c r="A495" s="38" t="str">
        <f>work!D495</f>
        <v>Salem</v>
      </c>
      <c r="B495" s="38" t="str">
        <f>work!E495</f>
        <v>Alloway Township</v>
      </c>
      <c r="C495" s="38">
        <f>work!F495</f>
        <v>2375476</v>
      </c>
      <c r="D495" s="38">
        <f>work!G495</f>
        <v>957310</v>
      </c>
      <c r="E495" s="38">
        <f>work!H495</f>
        <v>566401</v>
      </c>
      <c r="F495" s="38">
        <f>work!I495</f>
        <v>478596</v>
      </c>
      <c r="G495" s="38">
        <f>work!J495</f>
        <v>373169</v>
      </c>
    </row>
    <row r="496" spans="1:7" ht="15">
      <c r="A496" s="38" t="str">
        <f>work!D496</f>
        <v>Salem</v>
      </c>
      <c r="B496" s="38" t="str">
        <f>work!E496</f>
        <v>Elmer Borough</v>
      </c>
      <c r="C496" s="38">
        <f>work!F496</f>
        <v>998343</v>
      </c>
      <c r="D496" s="38">
        <f>work!G496</f>
        <v>329050</v>
      </c>
      <c r="E496" s="38">
        <f>work!H496</f>
        <v>32200</v>
      </c>
      <c r="F496" s="38">
        <f>work!I496</f>
        <v>0</v>
      </c>
      <c r="G496" s="38">
        <f>work!J496</f>
        <v>637093</v>
      </c>
    </row>
    <row r="497" spans="1:7" ht="15">
      <c r="A497" s="38" t="str">
        <f>work!D497</f>
        <v>Salem</v>
      </c>
      <c r="B497" s="38" t="str">
        <f>work!E497</f>
        <v>Elsinboro Township</v>
      </c>
      <c r="C497" s="38">
        <f>work!F497</f>
        <v>640493</v>
      </c>
      <c r="D497" s="38">
        <f>work!G497</f>
        <v>0</v>
      </c>
      <c r="E497" s="38">
        <f>work!H497</f>
        <v>198968</v>
      </c>
      <c r="F497" s="38">
        <f>work!I497</f>
        <v>142300</v>
      </c>
      <c r="G497" s="38">
        <f>work!J497</f>
        <v>299225</v>
      </c>
    </row>
    <row r="498" spans="1:7" ht="15">
      <c r="A498" s="38" t="str">
        <f>work!D498</f>
        <v>Salem</v>
      </c>
      <c r="B498" s="38" t="str">
        <f>work!E498</f>
        <v>Lower Alloways Creek Twp</v>
      </c>
      <c r="C498" s="38">
        <f>work!F498</f>
        <v>1709058</v>
      </c>
      <c r="D498" s="38">
        <f>work!G498</f>
        <v>365500</v>
      </c>
      <c r="E498" s="38">
        <f>work!H498</f>
        <v>339758</v>
      </c>
      <c r="F498" s="38">
        <f>work!I498</f>
        <v>733807</v>
      </c>
      <c r="G498" s="38">
        <f>work!J498</f>
        <v>269993</v>
      </c>
    </row>
    <row r="499" spans="1:7" ht="15">
      <c r="A499" s="38" t="str">
        <f>work!D499</f>
        <v>Salem</v>
      </c>
      <c r="B499" s="38" t="str">
        <f>work!E499</f>
        <v>Mannington Township</v>
      </c>
      <c r="C499" s="38">
        <f>work!F499</f>
        <v>10127048</v>
      </c>
      <c r="D499" s="38">
        <f>work!G499</f>
        <v>0</v>
      </c>
      <c r="E499" s="38">
        <f>work!H499</f>
        <v>469554</v>
      </c>
      <c r="F499" s="38">
        <f>work!I499</f>
        <v>8806230</v>
      </c>
      <c r="G499" s="38">
        <f>work!J499</f>
        <v>851264</v>
      </c>
    </row>
    <row r="500" spans="1:7" ht="15">
      <c r="A500" s="38" t="str">
        <f>work!D500</f>
        <v>Salem</v>
      </c>
      <c r="B500" s="38" t="str">
        <f>work!E500</f>
        <v>Oldmans Township</v>
      </c>
      <c r="C500" s="38">
        <f>work!F500</f>
        <v>13269683</v>
      </c>
      <c r="D500" s="38">
        <f>work!G500</f>
        <v>3710800</v>
      </c>
      <c r="E500" s="38">
        <f>work!H500</f>
        <v>1289797</v>
      </c>
      <c r="F500" s="38">
        <f>work!I500</f>
        <v>1020071</v>
      </c>
      <c r="G500" s="38">
        <f>work!J500</f>
        <v>7249015</v>
      </c>
    </row>
    <row r="501" spans="1:7" ht="15">
      <c r="A501" s="38" t="str">
        <f>work!D501</f>
        <v>Salem</v>
      </c>
      <c r="B501" s="38" t="str">
        <f>work!E501</f>
        <v>Penns Grove Borough</v>
      </c>
      <c r="C501" s="38">
        <f>work!F501</f>
        <v>1577778</v>
      </c>
      <c r="D501" s="38">
        <f>work!G501</f>
        <v>125000</v>
      </c>
      <c r="E501" s="38">
        <f>work!H501</f>
        <v>782382</v>
      </c>
      <c r="F501" s="38">
        <f>work!I501</f>
        <v>632001</v>
      </c>
      <c r="G501" s="38">
        <f>work!J501</f>
        <v>38395</v>
      </c>
    </row>
    <row r="502" spans="1:7" ht="15">
      <c r="A502" s="38" t="str">
        <f>work!D502</f>
        <v>Salem</v>
      </c>
      <c r="B502" s="38" t="str">
        <f>work!E502</f>
        <v>Pennsville Township</v>
      </c>
      <c r="C502" s="38">
        <f>work!F502</f>
        <v>8796790</v>
      </c>
      <c r="D502" s="38">
        <f>work!G502</f>
        <v>1591400</v>
      </c>
      <c r="E502" s="38">
        <f>work!H502</f>
        <v>5447799</v>
      </c>
      <c r="F502" s="38">
        <f>work!I502</f>
        <v>161952</v>
      </c>
      <c r="G502" s="38">
        <f>work!J502</f>
        <v>1595639</v>
      </c>
    </row>
    <row r="503" spans="1:7" ht="15">
      <c r="A503" s="38" t="str">
        <f>work!D503</f>
        <v>Salem</v>
      </c>
      <c r="B503" s="38" t="str">
        <f>work!E503</f>
        <v>Pilesgrove Township</v>
      </c>
      <c r="C503" s="38">
        <f>work!F503</f>
        <v>3380015</v>
      </c>
      <c r="D503" s="38">
        <f>work!G503</f>
        <v>990800</v>
      </c>
      <c r="E503" s="38">
        <f>work!H503</f>
        <v>618317</v>
      </c>
      <c r="F503" s="38">
        <f>work!I503</f>
        <v>189700</v>
      </c>
      <c r="G503" s="38">
        <f>work!J503</f>
        <v>1581198</v>
      </c>
    </row>
    <row r="504" spans="1:7" ht="15">
      <c r="A504" s="38" t="str">
        <f>work!D504</f>
        <v>Salem</v>
      </c>
      <c r="B504" s="38" t="str">
        <f>work!E504</f>
        <v>Pittsgrove Township</v>
      </c>
      <c r="C504" s="38">
        <f>work!F504</f>
        <v>9363874</v>
      </c>
      <c r="D504" s="38">
        <f>work!G504</f>
        <v>2026894</v>
      </c>
      <c r="E504" s="38">
        <f>work!H504</f>
        <v>559927</v>
      </c>
      <c r="F504" s="38">
        <f>work!I504</f>
        <v>1789950</v>
      </c>
      <c r="G504" s="38">
        <f>work!J504</f>
        <v>4987103</v>
      </c>
    </row>
    <row r="505" spans="1:7" ht="15">
      <c r="A505" s="38" t="str">
        <f>work!D505</f>
        <v>Salem</v>
      </c>
      <c r="B505" s="38" t="str">
        <f>work!E505</f>
        <v>Quinton Township</v>
      </c>
      <c r="C505" s="38">
        <f>work!F505</f>
        <v>1266667</v>
      </c>
      <c r="D505" s="38">
        <f>work!G505</f>
        <v>150000</v>
      </c>
      <c r="E505" s="38">
        <f>work!H505</f>
        <v>608904</v>
      </c>
      <c r="F505" s="38">
        <f>work!I505</f>
        <v>291261</v>
      </c>
      <c r="G505" s="38">
        <f>work!J505</f>
        <v>216502</v>
      </c>
    </row>
    <row r="506" spans="1:7" ht="15">
      <c r="A506" s="38" t="str">
        <f>work!D506</f>
        <v>Salem</v>
      </c>
      <c r="B506" s="38" t="str">
        <f>work!E506</f>
        <v>Salem City</v>
      </c>
      <c r="C506" s="38">
        <f>work!F506</f>
        <v>19547061</v>
      </c>
      <c r="D506" s="38">
        <f>work!G506</f>
        <v>0</v>
      </c>
      <c r="E506" s="38">
        <f>work!H506</f>
        <v>523787</v>
      </c>
      <c r="F506" s="38">
        <f>work!I506</f>
        <v>17281499</v>
      </c>
      <c r="G506" s="38">
        <f>work!J506</f>
        <v>1741775</v>
      </c>
    </row>
    <row r="507" spans="1:7" ht="15">
      <c r="A507" s="38" t="str">
        <f>work!D507</f>
        <v>Salem</v>
      </c>
      <c r="B507" s="38" t="str">
        <f>work!E507</f>
        <v>Carneys Point Township</v>
      </c>
      <c r="C507" s="38">
        <f>work!F507</f>
        <v>44222210</v>
      </c>
      <c r="D507" s="38">
        <f>work!G507</f>
        <v>20050</v>
      </c>
      <c r="E507" s="38">
        <f>work!H507</f>
        <v>3169586</v>
      </c>
      <c r="F507" s="38">
        <f>work!I507</f>
        <v>24793750</v>
      </c>
      <c r="G507" s="38">
        <f>work!J507</f>
        <v>16238824</v>
      </c>
    </row>
    <row r="508" spans="1:7" ht="15">
      <c r="A508" s="38" t="str">
        <f>work!D508</f>
        <v>Salem</v>
      </c>
      <c r="B508" s="38" t="str">
        <f>work!E508</f>
        <v>Upper Pittsgrove Township</v>
      </c>
      <c r="C508" s="38">
        <f>work!F508</f>
        <v>4952731</v>
      </c>
      <c r="D508" s="38">
        <f>work!G508</f>
        <v>600604</v>
      </c>
      <c r="E508" s="38">
        <f>work!H508</f>
        <v>131595</v>
      </c>
      <c r="F508" s="38">
        <f>work!I508</f>
        <v>602223</v>
      </c>
      <c r="G508" s="38">
        <f>work!J508</f>
        <v>3618309</v>
      </c>
    </row>
    <row r="509" spans="1:7" ht="15">
      <c r="A509" s="38" t="str">
        <f>work!D509</f>
        <v>Salem</v>
      </c>
      <c r="B509" s="38" t="str">
        <f>work!E509</f>
        <v>Woodstown Borough</v>
      </c>
      <c r="C509" s="38">
        <f>work!F509</f>
        <v>4829162</v>
      </c>
      <c r="D509" s="38">
        <f>work!G509</f>
        <v>2854500</v>
      </c>
      <c r="E509" s="38">
        <f>work!H509</f>
        <v>1041326</v>
      </c>
      <c r="F509" s="38">
        <f>work!I509</f>
        <v>24000</v>
      </c>
      <c r="G509" s="38">
        <f>work!J509</f>
        <v>909336</v>
      </c>
    </row>
    <row r="510" spans="1:7" ht="15">
      <c r="A510" s="38" t="str">
        <f>work!D510</f>
        <v>Somerset</v>
      </c>
      <c r="B510" s="38" t="str">
        <f>work!E510</f>
        <v>Bedminster Township</v>
      </c>
      <c r="C510" s="38">
        <f>work!F510</f>
        <v>9444248</v>
      </c>
      <c r="D510" s="38">
        <f>work!G510</f>
        <v>2067901</v>
      </c>
      <c r="E510" s="38">
        <f>work!H510</f>
        <v>4830023</v>
      </c>
      <c r="F510" s="38">
        <f>work!I510</f>
        <v>533102</v>
      </c>
      <c r="G510" s="38">
        <f>work!J510</f>
        <v>2013222</v>
      </c>
    </row>
    <row r="511" spans="1:7" ht="15">
      <c r="A511" s="38" t="str">
        <f>work!D511</f>
        <v>Somerset</v>
      </c>
      <c r="B511" s="38" t="str">
        <f>work!E511</f>
        <v>Bernards Township</v>
      </c>
      <c r="C511" s="38">
        <f>work!F511</f>
        <v>58301358</v>
      </c>
      <c r="D511" s="38">
        <f>work!G511</f>
        <v>5705500</v>
      </c>
      <c r="E511" s="38">
        <f>work!H511</f>
        <v>24299078</v>
      </c>
      <c r="F511" s="38">
        <f>work!I511</f>
        <v>13299400</v>
      </c>
      <c r="G511" s="38">
        <f>work!J511</f>
        <v>14997380</v>
      </c>
    </row>
    <row r="512" spans="1:7" ht="15">
      <c r="A512" s="38" t="str">
        <f>work!D512</f>
        <v>Somerset</v>
      </c>
      <c r="B512" s="38" t="str">
        <f>work!E512</f>
        <v>Bernardsville Borough</v>
      </c>
      <c r="C512" s="38">
        <f>work!F512</f>
        <v>17379393</v>
      </c>
      <c r="D512" s="38">
        <f>work!G512</f>
        <v>614120</v>
      </c>
      <c r="E512" s="38">
        <f>work!H512</f>
        <v>12179515</v>
      </c>
      <c r="F512" s="38">
        <f>work!I512</f>
        <v>1047600</v>
      </c>
      <c r="G512" s="38">
        <f>work!J512</f>
        <v>3538158</v>
      </c>
    </row>
    <row r="513" spans="1:7" ht="15">
      <c r="A513" s="38" t="str">
        <f>work!D513</f>
        <v>Somerset</v>
      </c>
      <c r="B513" s="38" t="str">
        <f>work!E513</f>
        <v>Bound Brook Borough</v>
      </c>
      <c r="C513" s="38">
        <f>work!F513</f>
        <v>35643215</v>
      </c>
      <c r="D513" s="38">
        <f>work!G513</f>
        <v>28344200</v>
      </c>
      <c r="E513" s="38">
        <f>work!H513</f>
        <v>6804515</v>
      </c>
      <c r="F513" s="38">
        <f>work!I513</f>
        <v>0</v>
      </c>
      <c r="G513" s="38">
        <f>work!J513</f>
        <v>494500</v>
      </c>
    </row>
    <row r="514" spans="1:7" ht="15">
      <c r="A514" s="38" t="str">
        <f>work!D514</f>
        <v>Somerset</v>
      </c>
      <c r="B514" s="38" t="str">
        <f>work!E514</f>
        <v>Branchburg Township</v>
      </c>
      <c r="C514" s="38">
        <f>work!F514</f>
        <v>83406650</v>
      </c>
      <c r="D514" s="38">
        <f>work!G514</f>
        <v>15593455</v>
      </c>
      <c r="E514" s="38">
        <f>work!H514</f>
        <v>10916777</v>
      </c>
      <c r="F514" s="38">
        <f>work!I514</f>
        <v>1351821</v>
      </c>
      <c r="G514" s="38">
        <f>work!J514</f>
        <v>55544597</v>
      </c>
    </row>
    <row r="515" spans="1:7" ht="15">
      <c r="A515" s="38" t="str">
        <f>work!D515</f>
        <v>Somerset</v>
      </c>
      <c r="B515" s="38" t="str">
        <f>work!E515</f>
        <v>Bridgewater Township</v>
      </c>
      <c r="C515" s="38">
        <f>work!F515</f>
        <v>56241905</v>
      </c>
      <c r="D515" s="38">
        <f>work!G515</f>
        <v>5796075</v>
      </c>
      <c r="E515" s="38">
        <f>work!H515</f>
        <v>19009449</v>
      </c>
      <c r="F515" s="38">
        <f>work!I515</f>
        <v>1229641</v>
      </c>
      <c r="G515" s="38">
        <f>work!J515</f>
        <v>30206740</v>
      </c>
    </row>
    <row r="516" spans="1:7" ht="15">
      <c r="A516" s="38" t="str">
        <f>work!D516</f>
        <v>Somerset</v>
      </c>
      <c r="B516" s="38" t="str">
        <f>work!E516</f>
        <v>Far Hills Borough</v>
      </c>
      <c r="C516" s="38">
        <f>work!F516</f>
        <v>1168453</v>
      </c>
      <c r="D516" s="38">
        <f>work!G516</f>
        <v>779000</v>
      </c>
      <c r="E516" s="38">
        <f>work!H516</f>
        <v>334453</v>
      </c>
      <c r="F516" s="38">
        <f>work!I516</f>
        <v>0</v>
      </c>
      <c r="G516" s="38">
        <f>work!J516</f>
        <v>55000</v>
      </c>
    </row>
    <row r="517" spans="1:7" ht="15">
      <c r="A517" s="38" t="str">
        <f>work!D517</f>
        <v>Somerset</v>
      </c>
      <c r="B517" s="38" t="str">
        <f>work!E517</f>
        <v>Franklin Township</v>
      </c>
      <c r="C517" s="38">
        <f>work!F517</f>
        <v>134049328</v>
      </c>
      <c r="D517" s="38">
        <f>work!G517</f>
        <v>4779580</v>
      </c>
      <c r="E517" s="38">
        <f>work!H517</f>
        <v>27768663</v>
      </c>
      <c r="F517" s="38">
        <f>work!I517</f>
        <v>39490990</v>
      </c>
      <c r="G517" s="38">
        <f>work!J517</f>
        <v>62010095</v>
      </c>
    </row>
    <row r="518" spans="1:7" ht="15">
      <c r="A518" s="38" t="str">
        <f>work!D518</f>
        <v>Somerset</v>
      </c>
      <c r="B518" s="38" t="str">
        <f>work!E518</f>
        <v>Green Brook Township</v>
      </c>
      <c r="C518" s="38">
        <f>work!F518</f>
        <v>5831220</v>
      </c>
      <c r="D518" s="38">
        <f>work!G518</f>
        <v>300000</v>
      </c>
      <c r="E518" s="38">
        <f>work!H518</f>
        <v>4916287</v>
      </c>
      <c r="F518" s="38">
        <f>work!I518</f>
        <v>0</v>
      </c>
      <c r="G518" s="38">
        <f>work!J518</f>
        <v>614933</v>
      </c>
    </row>
    <row r="519" spans="1:7" ht="15">
      <c r="A519" s="38" t="str">
        <f>work!D519</f>
        <v>Somerset</v>
      </c>
      <c r="B519" s="38" t="str">
        <f>work!E519</f>
        <v>Hillsborough Township</v>
      </c>
      <c r="C519" s="38">
        <f>work!F519</f>
        <v>78704141</v>
      </c>
      <c r="D519" s="38">
        <f>work!G519</f>
        <v>32679806</v>
      </c>
      <c r="E519" s="38">
        <f>work!H519</f>
        <v>23909164</v>
      </c>
      <c r="F519" s="38">
        <f>work!I519</f>
        <v>4660373</v>
      </c>
      <c r="G519" s="38">
        <f>work!J519</f>
        <v>17454798</v>
      </c>
    </row>
    <row r="520" spans="1:7" ht="15">
      <c r="A520" s="38" t="str">
        <f>work!D520</f>
        <v>Somerset</v>
      </c>
      <c r="B520" s="38" t="str">
        <f>work!E520</f>
        <v>Manville Borough</v>
      </c>
      <c r="C520" s="38">
        <f>work!F520</f>
        <v>7842253</v>
      </c>
      <c r="D520" s="38">
        <f>work!G520</f>
        <v>2267900</v>
      </c>
      <c r="E520" s="38">
        <f>work!H520</f>
        <v>3945678</v>
      </c>
      <c r="F520" s="38">
        <f>work!I520</f>
        <v>0</v>
      </c>
      <c r="G520" s="38">
        <f>work!J520</f>
        <v>1628675</v>
      </c>
    </row>
    <row r="521" spans="1:7" ht="15">
      <c r="A521" s="38" t="str">
        <f>work!D521</f>
        <v>Somerset</v>
      </c>
      <c r="B521" s="38" t="str">
        <f>work!E521</f>
        <v>Millstone Borough</v>
      </c>
      <c r="C521" s="38">
        <f>work!F521</f>
        <v>575580</v>
      </c>
      <c r="D521" s="38">
        <f>work!G521</f>
        <v>1500</v>
      </c>
      <c r="E521" s="38">
        <f>work!H521</f>
        <v>442858</v>
      </c>
      <c r="F521" s="38">
        <f>work!I521</f>
        <v>67000</v>
      </c>
      <c r="G521" s="38">
        <f>work!J521</f>
        <v>64222</v>
      </c>
    </row>
    <row r="522" spans="1:7" ht="15">
      <c r="A522" s="38" t="str">
        <f>work!D522</f>
        <v>Somerset</v>
      </c>
      <c r="B522" s="38" t="str">
        <f>work!E522</f>
        <v>Montgomery Township</v>
      </c>
      <c r="C522" s="38">
        <f>work!F522</f>
        <v>64613590</v>
      </c>
      <c r="D522" s="38">
        <f>work!G522</f>
        <v>33812694</v>
      </c>
      <c r="E522" s="38">
        <f>work!H522</f>
        <v>14655538</v>
      </c>
      <c r="F522" s="38">
        <f>work!I522</f>
        <v>2761900</v>
      </c>
      <c r="G522" s="38">
        <f>work!J522</f>
        <v>13383458</v>
      </c>
    </row>
    <row r="523" spans="1:7" ht="15">
      <c r="A523" s="38" t="str">
        <f>work!D523</f>
        <v>Somerset</v>
      </c>
      <c r="B523" s="38" t="str">
        <f>work!E523</f>
        <v>North Plainfield Borough</v>
      </c>
      <c r="C523" s="38">
        <f>work!F523</f>
        <v>7051156</v>
      </c>
      <c r="D523" s="38">
        <f>work!G523</f>
        <v>225000</v>
      </c>
      <c r="E523" s="38">
        <f>work!H523</f>
        <v>5058328</v>
      </c>
      <c r="F523" s="38">
        <f>work!I523</f>
        <v>269300</v>
      </c>
      <c r="G523" s="38">
        <f>work!J523</f>
        <v>1498528</v>
      </c>
    </row>
    <row r="524" spans="1:7" ht="15">
      <c r="A524" s="38" t="str">
        <f>work!D524</f>
        <v>Somerset</v>
      </c>
      <c r="B524" s="38" t="str">
        <f>work!E524</f>
        <v>Peapack and Gladstone Borough</v>
      </c>
      <c r="C524" s="38">
        <f>work!F524</f>
        <v>28657665</v>
      </c>
      <c r="D524" s="38">
        <f>work!G524</f>
        <v>943345</v>
      </c>
      <c r="E524" s="38">
        <f>work!H524</f>
        <v>2918641</v>
      </c>
      <c r="F524" s="38">
        <f>work!I524</f>
        <v>24710000</v>
      </c>
      <c r="G524" s="38">
        <f>work!J524</f>
        <v>85679</v>
      </c>
    </row>
    <row r="525" spans="1:7" ht="15">
      <c r="A525" s="38" t="str">
        <f>work!D525</f>
        <v>Somerset</v>
      </c>
      <c r="B525" s="38" t="str">
        <f>work!E525</f>
        <v>Raritan Borough</v>
      </c>
      <c r="C525" s="38">
        <f>work!F525</f>
        <v>56952217</v>
      </c>
      <c r="D525" s="38">
        <f>work!G525</f>
        <v>710958</v>
      </c>
      <c r="E525" s="38">
        <f>work!H525</f>
        <v>6265637</v>
      </c>
      <c r="F525" s="38">
        <f>work!I525</f>
        <v>0</v>
      </c>
      <c r="G525" s="38">
        <f>work!J525</f>
        <v>49975622</v>
      </c>
    </row>
    <row r="526" spans="1:7" ht="15">
      <c r="A526" s="38" t="str">
        <f>work!D526</f>
        <v>Somerset</v>
      </c>
      <c r="B526" s="38" t="str">
        <f>work!E526</f>
        <v>Rocky Hill Borough</v>
      </c>
      <c r="C526" s="38">
        <f>work!F526</f>
        <v>1361425</v>
      </c>
      <c r="D526" s="38">
        <f>work!G526</f>
        <v>731620</v>
      </c>
      <c r="E526" s="38">
        <f>work!H526</f>
        <v>398845</v>
      </c>
      <c r="F526" s="38">
        <f>work!I526</f>
        <v>47525</v>
      </c>
      <c r="G526" s="38">
        <f>work!J526</f>
        <v>183435</v>
      </c>
    </row>
    <row r="527" spans="1:7" ht="15">
      <c r="A527" s="38" t="str">
        <f>work!D527</f>
        <v>Somerset</v>
      </c>
      <c r="B527" s="38" t="str">
        <f>work!E527</f>
        <v>Somerville Borough</v>
      </c>
      <c r="C527" s="38">
        <f>work!F527</f>
        <v>48657339</v>
      </c>
      <c r="D527" s="38">
        <f>work!G527</f>
        <v>13042000</v>
      </c>
      <c r="E527" s="38">
        <f>work!H527</f>
        <v>11414083</v>
      </c>
      <c r="F527" s="38">
        <f>work!I527</f>
        <v>18146681</v>
      </c>
      <c r="G527" s="38">
        <f>work!J527</f>
        <v>6054575</v>
      </c>
    </row>
    <row r="528" spans="1:7" ht="15">
      <c r="A528" s="38" t="str">
        <f>work!D528</f>
        <v>Somerset</v>
      </c>
      <c r="B528" s="38" t="str">
        <f>work!E528</f>
        <v>South Bound Brook Boro</v>
      </c>
      <c r="C528" s="38">
        <f>work!F528</f>
        <v>2047637</v>
      </c>
      <c r="D528" s="38">
        <f>work!G528</f>
        <v>127000</v>
      </c>
      <c r="E528" s="38">
        <f>work!H528</f>
        <v>1407988</v>
      </c>
      <c r="F528" s="38">
        <f>work!I528</f>
        <v>425375</v>
      </c>
      <c r="G528" s="38">
        <f>work!J528</f>
        <v>87274</v>
      </c>
    </row>
    <row r="529" spans="1:7" ht="15">
      <c r="A529" s="38" t="str">
        <f>work!D529</f>
        <v>Somerset</v>
      </c>
      <c r="B529" s="38" t="str">
        <f>work!E529</f>
        <v>Warren Township</v>
      </c>
      <c r="C529" s="38">
        <f>work!F529</f>
        <v>53889067</v>
      </c>
      <c r="D529" s="38">
        <f>work!G529</f>
        <v>27559442</v>
      </c>
      <c r="E529" s="38">
        <f>work!H529</f>
        <v>20359532</v>
      </c>
      <c r="F529" s="38">
        <f>work!I529</f>
        <v>1313439</v>
      </c>
      <c r="G529" s="38">
        <f>work!J529</f>
        <v>4656654</v>
      </c>
    </row>
    <row r="530" spans="1:7" ht="15">
      <c r="A530" s="38" t="str">
        <f>work!D530</f>
        <v>Somerset</v>
      </c>
      <c r="B530" s="38" t="str">
        <f>work!E530</f>
        <v>Watchung Borough</v>
      </c>
      <c r="C530" s="38">
        <f>work!F530</f>
        <v>15790804</v>
      </c>
      <c r="D530" s="38">
        <f>work!G530</f>
        <v>2201500</v>
      </c>
      <c r="E530" s="38">
        <f>work!H530</f>
        <v>7514669</v>
      </c>
      <c r="F530" s="38">
        <f>work!I530</f>
        <v>648800</v>
      </c>
      <c r="G530" s="38">
        <f>work!J530</f>
        <v>5425835</v>
      </c>
    </row>
    <row r="531" spans="1:7" ht="15">
      <c r="A531" s="38" t="str">
        <f>work!D531</f>
        <v>Sussex</v>
      </c>
      <c r="B531" s="38" t="str">
        <f>work!E531</f>
        <v>Andover Borough</v>
      </c>
      <c r="C531" s="38">
        <f>work!F531</f>
        <v>314323</v>
      </c>
      <c r="D531" s="38">
        <f>work!G531</f>
        <v>0</v>
      </c>
      <c r="E531" s="38">
        <f>work!H531</f>
        <v>177698</v>
      </c>
      <c r="F531" s="38">
        <f>work!I531</f>
        <v>0</v>
      </c>
      <c r="G531" s="38">
        <f>work!J531</f>
        <v>136625</v>
      </c>
    </row>
    <row r="532" spans="1:7" ht="15">
      <c r="A532" s="38" t="str">
        <f>work!D532</f>
        <v>Sussex</v>
      </c>
      <c r="B532" s="38" t="str">
        <f>work!E532</f>
        <v>Andover Township</v>
      </c>
      <c r="C532" s="38">
        <f>work!F532</f>
        <v>4465730</v>
      </c>
      <c r="D532" s="38">
        <f>work!G532</f>
        <v>612400</v>
      </c>
      <c r="E532" s="38">
        <f>work!H532</f>
        <v>2627739</v>
      </c>
      <c r="F532" s="38">
        <f>work!I532</f>
        <v>164780</v>
      </c>
      <c r="G532" s="38">
        <f>work!J532</f>
        <v>1060811</v>
      </c>
    </row>
    <row r="533" spans="1:7" ht="15">
      <c r="A533" s="38" t="str">
        <f>work!D533</f>
        <v>Sussex</v>
      </c>
      <c r="B533" s="38" t="str">
        <f>work!E533</f>
        <v>Branchville Borough</v>
      </c>
      <c r="C533" s="38">
        <f>work!F533</f>
        <v>3090711</v>
      </c>
      <c r="D533" s="38">
        <f>work!G533</f>
        <v>0</v>
      </c>
      <c r="E533" s="38">
        <f>work!H533</f>
        <v>228310</v>
      </c>
      <c r="F533" s="38">
        <f>work!I533</f>
        <v>88500</v>
      </c>
      <c r="G533" s="38">
        <f>work!J533</f>
        <v>2773901</v>
      </c>
    </row>
    <row r="534" spans="1:7" ht="15">
      <c r="A534" s="38" t="str">
        <f>work!D534</f>
        <v>Sussex</v>
      </c>
      <c r="B534" s="38" t="str">
        <f>work!E534</f>
        <v>Byram Township</v>
      </c>
      <c r="C534" s="38">
        <f>work!F534</f>
        <v>8069181</v>
      </c>
      <c r="D534" s="38">
        <f>work!G534</f>
        <v>1139425</v>
      </c>
      <c r="E534" s="38">
        <f>work!H534</f>
        <v>6660472</v>
      </c>
      <c r="F534" s="38">
        <f>work!I534</f>
        <v>254784</v>
      </c>
      <c r="G534" s="38">
        <f>work!J534</f>
        <v>14500</v>
      </c>
    </row>
    <row r="535" spans="1:7" ht="15">
      <c r="A535" s="38" t="str">
        <f>work!D535</f>
        <v>Sussex</v>
      </c>
      <c r="B535" s="38" t="str">
        <f>work!E535</f>
        <v>Frankford Township</v>
      </c>
      <c r="C535" s="38">
        <f>work!F535</f>
        <v>8473651</v>
      </c>
      <c r="D535" s="38">
        <f>work!G535</f>
        <v>1688200</v>
      </c>
      <c r="E535" s="38">
        <f>work!H535</f>
        <v>3877880</v>
      </c>
      <c r="F535" s="38">
        <f>work!I535</f>
        <v>1401200</v>
      </c>
      <c r="G535" s="38">
        <f>work!J535</f>
        <v>1506371</v>
      </c>
    </row>
    <row r="536" spans="1:7" ht="15">
      <c r="A536" s="38" t="str">
        <f>work!D536</f>
        <v>Sussex</v>
      </c>
      <c r="B536" s="38" t="str">
        <f>work!E536</f>
        <v>Franklin Borough</v>
      </c>
      <c r="C536" s="38">
        <f>work!F536</f>
        <v>8754015</v>
      </c>
      <c r="D536" s="38">
        <f>work!G536</f>
        <v>2246500</v>
      </c>
      <c r="E536" s="38">
        <f>work!H536</f>
        <v>1391228</v>
      </c>
      <c r="F536" s="38">
        <f>work!I536</f>
        <v>39650</v>
      </c>
      <c r="G536" s="38">
        <f>work!J536</f>
        <v>5076637</v>
      </c>
    </row>
    <row r="537" spans="1:7" ht="15">
      <c r="A537" s="38" t="str">
        <f>work!D537</f>
        <v>Sussex</v>
      </c>
      <c r="B537" s="38" t="str">
        <f>work!E537</f>
        <v>Fredon Township</v>
      </c>
      <c r="C537" s="38">
        <f>work!F537</f>
        <v>2018023</v>
      </c>
      <c r="D537" s="38">
        <f>work!G537</f>
        <v>0</v>
      </c>
      <c r="E537" s="38">
        <f>work!H537</f>
        <v>1641288</v>
      </c>
      <c r="F537" s="38">
        <f>work!I537</f>
        <v>216400</v>
      </c>
      <c r="G537" s="38">
        <f>work!J537</f>
        <v>160335</v>
      </c>
    </row>
    <row r="538" spans="1:7" ht="15">
      <c r="A538" s="38" t="str">
        <f>work!D538</f>
        <v>Sussex</v>
      </c>
      <c r="B538" s="38" t="str">
        <f>work!E538</f>
        <v>Green Township</v>
      </c>
      <c r="C538" s="38">
        <f>work!F538</f>
        <v>2459083</v>
      </c>
      <c r="D538" s="38">
        <f>work!G538</f>
        <v>0</v>
      </c>
      <c r="E538" s="38">
        <f>work!H538</f>
        <v>908362</v>
      </c>
      <c r="F538" s="38">
        <f>work!I538</f>
        <v>248200</v>
      </c>
      <c r="G538" s="38">
        <f>work!J538</f>
        <v>1302521</v>
      </c>
    </row>
    <row r="539" spans="1:7" ht="15">
      <c r="A539" s="38" t="str">
        <f>work!D539</f>
        <v>Sussex</v>
      </c>
      <c r="B539" s="38" t="str">
        <f>work!E539</f>
        <v>Hamburg Borough</v>
      </c>
      <c r="C539" s="38">
        <f>work!F539</f>
        <v>4128690</v>
      </c>
      <c r="D539" s="38">
        <f>work!G539</f>
        <v>2458608</v>
      </c>
      <c r="E539" s="38">
        <f>work!H539</f>
        <v>1122842</v>
      </c>
      <c r="F539" s="38">
        <f>work!I539</f>
        <v>25659</v>
      </c>
      <c r="G539" s="38">
        <f>work!J539</f>
        <v>521581</v>
      </c>
    </row>
    <row r="540" spans="1:7" ht="15">
      <c r="A540" s="38" t="str">
        <f>work!D540</f>
        <v>Sussex</v>
      </c>
      <c r="B540" s="38" t="str">
        <f>work!E540</f>
        <v>Hampton Township</v>
      </c>
      <c r="C540" s="38">
        <f>work!F540</f>
        <v>3185359</v>
      </c>
      <c r="D540" s="38">
        <f>work!G540</f>
        <v>222800</v>
      </c>
      <c r="E540" s="38">
        <f>work!H540</f>
        <v>1645612</v>
      </c>
      <c r="F540" s="38">
        <f>work!I540</f>
        <v>987486</v>
      </c>
      <c r="G540" s="38">
        <f>work!J540</f>
        <v>329461</v>
      </c>
    </row>
    <row r="541" spans="1:7" ht="15">
      <c r="A541" s="38" t="str">
        <f>work!D541</f>
        <v>Sussex</v>
      </c>
      <c r="B541" s="38" t="str">
        <f>work!E541</f>
        <v>Hardyston Township</v>
      </c>
      <c r="C541" s="38">
        <f>work!F541</f>
        <v>17179293</v>
      </c>
      <c r="D541" s="38">
        <f>work!G541</f>
        <v>10602830</v>
      </c>
      <c r="E541" s="38">
        <f>work!H541</f>
        <v>5145467</v>
      </c>
      <c r="F541" s="38">
        <f>work!I541</f>
        <v>361132</v>
      </c>
      <c r="G541" s="38">
        <f>work!J541</f>
        <v>1069864</v>
      </c>
    </row>
    <row r="542" spans="1:7" ht="15">
      <c r="A542" s="38" t="str">
        <f>work!D542</f>
        <v>Sussex</v>
      </c>
      <c r="B542" s="38" t="str">
        <f>work!E542</f>
        <v>Hopatcong Borough</v>
      </c>
      <c r="C542" s="38">
        <f>work!F542</f>
        <v>12677973</v>
      </c>
      <c r="D542" s="38">
        <f>work!G542</f>
        <v>1457900</v>
      </c>
      <c r="E542" s="38">
        <f>work!H542</f>
        <v>7309796</v>
      </c>
      <c r="F542" s="38">
        <f>work!I542</f>
        <v>1367900</v>
      </c>
      <c r="G542" s="38">
        <f>work!J542</f>
        <v>2542377</v>
      </c>
    </row>
    <row r="543" spans="1:7" ht="15">
      <c r="A543" s="38" t="str">
        <f>work!D543</f>
        <v>Sussex</v>
      </c>
      <c r="B543" s="38" t="str">
        <f>work!E543</f>
        <v>Lafayette Township</v>
      </c>
      <c r="C543" s="38">
        <f>work!F543</f>
        <v>6146193</v>
      </c>
      <c r="D543" s="38">
        <f>work!G543</f>
        <v>852400</v>
      </c>
      <c r="E543" s="38">
        <f>work!H543</f>
        <v>1049644</v>
      </c>
      <c r="F543" s="38">
        <f>work!I543</f>
        <v>2615755</v>
      </c>
      <c r="G543" s="38">
        <f>work!J543</f>
        <v>1628394</v>
      </c>
    </row>
    <row r="544" spans="1:7" ht="15">
      <c r="A544" s="38" t="str">
        <f>work!D544</f>
        <v>Sussex</v>
      </c>
      <c r="B544" s="38" t="str">
        <f>work!E544</f>
        <v>Montague Township</v>
      </c>
      <c r="C544" s="38">
        <f>work!F544</f>
        <v>3051613</v>
      </c>
      <c r="D544" s="38">
        <f>work!G544</f>
        <v>626773</v>
      </c>
      <c r="E544" s="38">
        <f>work!H544</f>
        <v>1051060</v>
      </c>
      <c r="F544" s="38">
        <f>work!I544</f>
        <v>1138201</v>
      </c>
      <c r="G544" s="38">
        <f>work!J544</f>
        <v>235579</v>
      </c>
    </row>
    <row r="545" spans="1:7" ht="15">
      <c r="A545" s="38" t="str">
        <f>work!D545</f>
        <v>Sussex</v>
      </c>
      <c r="B545" s="38" t="str">
        <f>work!E545</f>
        <v>Newton Town</v>
      </c>
      <c r="C545" s="38">
        <f>work!F545</f>
        <v>8653979</v>
      </c>
      <c r="D545" s="38">
        <f>work!G545</f>
        <v>592004</v>
      </c>
      <c r="E545" s="38">
        <f>work!H545</f>
        <v>2090801</v>
      </c>
      <c r="F545" s="38">
        <f>work!I545</f>
        <v>2198493</v>
      </c>
      <c r="G545" s="38">
        <f>work!J545</f>
        <v>3772681</v>
      </c>
    </row>
    <row r="546" spans="1:7" ht="15">
      <c r="A546" s="38" t="str">
        <f>work!D546</f>
        <v>Sussex</v>
      </c>
      <c r="B546" s="38" t="str">
        <f>work!E546</f>
        <v>Ogdensburg Borough</v>
      </c>
      <c r="C546" s="38">
        <f>work!F546</f>
        <v>667004</v>
      </c>
      <c r="D546" s="38">
        <f>work!G546</f>
        <v>0</v>
      </c>
      <c r="E546" s="38">
        <f>work!H546</f>
        <v>537904</v>
      </c>
      <c r="F546" s="38">
        <f>work!I546</f>
        <v>23500</v>
      </c>
      <c r="G546" s="38">
        <f>work!J546</f>
        <v>105600</v>
      </c>
    </row>
    <row r="547" spans="1:7" ht="15">
      <c r="A547" s="38" t="str">
        <f>work!D547</f>
        <v>Sussex</v>
      </c>
      <c r="B547" s="38" t="str">
        <f>work!E547</f>
        <v>Sandyston Township</v>
      </c>
      <c r="C547" s="38">
        <f>work!F547</f>
        <v>1771085</v>
      </c>
      <c r="D547" s="38">
        <f>work!G547</f>
        <v>0</v>
      </c>
      <c r="E547" s="38">
        <f>work!H547</f>
        <v>1473867</v>
      </c>
      <c r="F547" s="38">
        <f>work!I547</f>
        <v>207057</v>
      </c>
      <c r="G547" s="38">
        <f>work!J547</f>
        <v>90161</v>
      </c>
    </row>
    <row r="548" spans="1:7" ht="15">
      <c r="A548" s="38" t="str">
        <f>work!D548</f>
        <v>Sussex</v>
      </c>
      <c r="B548" s="38" t="str">
        <f>work!E548</f>
        <v>Sparta Township</v>
      </c>
      <c r="C548" s="38">
        <f>work!F548</f>
        <v>35615244</v>
      </c>
      <c r="D548" s="38">
        <f>work!G548</f>
        <v>5832174</v>
      </c>
      <c r="E548" s="38">
        <f>work!H548</f>
        <v>21165660</v>
      </c>
      <c r="F548" s="38">
        <f>work!I548</f>
        <v>5442819</v>
      </c>
      <c r="G548" s="38">
        <f>work!J548</f>
        <v>3174591</v>
      </c>
    </row>
    <row r="549" spans="1:7" ht="15">
      <c r="A549" s="38" t="str">
        <f>work!D549</f>
        <v>Sussex</v>
      </c>
      <c r="B549" s="38" t="str">
        <f>work!E549</f>
        <v>Stanhope Borough</v>
      </c>
      <c r="C549" s="38">
        <f>work!F549</f>
        <v>2921838</v>
      </c>
      <c r="D549" s="38">
        <f>work!G549</f>
        <v>222920</v>
      </c>
      <c r="E549" s="38">
        <f>work!H549</f>
        <v>1164148</v>
      </c>
      <c r="F549" s="38">
        <f>work!I549</f>
        <v>2000</v>
      </c>
      <c r="G549" s="38">
        <f>work!J549</f>
        <v>1532770</v>
      </c>
    </row>
    <row r="550" spans="1:7" ht="15">
      <c r="A550" s="38" t="str">
        <f>work!D550</f>
        <v>Sussex</v>
      </c>
      <c r="B550" s="38" t="str">
        <f>work!E550</f>
        <v>Stillwater Township</v>
      </c>
      <c r="C550" s="38">
        <f>work!F550</f>
        <v>3612929</v>
      </c>
      <c r="D550" s="38">
        <f>work!G550</f>
        <v>821970</v>
      </c>
      <c r="E550" s="38">
        <f>work!H550</f>
        <v>1522376</v>
      </c>
      <c r="F550" s="38">
        <f>work!I550</f>
        <v>204902</v>
      </c>
      <c r="G550" s="38">
        <f>work!J550</f>
        <v>1063681</v>
      </c>
    </row>
    <row r="551" spans="1:7" ht="15">
      <c r="A551" s="38" t="str">
        <f>work!D551</f>
        <v>Sussex</v>
      </c>
      <c r="B551" s="38" t="str">
        <f>work!E551</f>
        <v>Sussex Borough</v>
      </c>
      <c r="C551" s="38">
        <f>work!F551</f>
        <v>2055118</v>
      </c>
      <c r="D551" s="38">
        <f>work!G551</f>
        <v>0</v>
      </c>
      <c r="E551" s="38">
        <f>work!H551</f>
        <v>477825</v>
      </c>
      <c r="F551" s="38">
        <f>work!I551</f>
        <v>903501</v>
      </c>
      <c r="G551" s="38">
        <f>work!J551</f>
        <v>673792</v>
      </c>
    </row>
    <row r="552" spans="1:7" ht="15">
      <c r="A552" s="38" t="str">
        <f>work!D552</f>
        <v>Sussex</v>
      </c>
      <c r="B552" s="38" t="str">
        <f>work!E552</f>
        <v>Vernon Township</v>
      </c>
      <c r="C552" s="38">
        <f>work!F552</f>
        <v>13798314</v>
      </c>
      <c r="D552" s="38">
        <f>work!G552</f>
        <v>1540301</v>
      </c>
      <c r="E552" s="38">
        <f>work!H552</f>
        <v>11149121</v>
      </c>
      <c r="F552" s="38">
        <f>work!I552</f>
        <v>426233</v>
      </c>
      <c r="G552" s="38">
        <f>work!J552</f>
        <v>682659</v>
      </c>
    </row>
    <row r="553" spans="1:7" ht="15">
      <c r="A553" s="38" t="str">
        <f>work!D553</f>
        <v>Sussex</v>
      </c>
      <c r="B553" s="38" t="str">
        <f>work!E553</f>
        <v>Walpack Township</v>
      </c>
      <c r="C553" s="38">
        <f>work!F553</f>
        <v>0</v>
      </c>
      <c r="D553" s="38">
        <f>work!G553</f>
        <v>0</v>
      </c>
      <c r="E553" s="38">
        <f>work!H553</f>
        <v>0</v>
      </c>
      <c r="F553" s="38">
        <f>work!I553</f>
        <v>0</v>
      </c>
      <c r="G553" s="38">
        <f>work!J553</f>
        <v>0</v>
      </c>
    </row>
    <row r="554" spans="1:7" ht="15">
      <c r="A554" s="38" t="str">
        <f>work!D554</f>
        <v>Sussex</v>
      </c>
      <c r="B554" s="38" t="str">
        <f>work!E554</f>
        <v>Wantage Township</v>
      </c>
      <c r="C554" s="38">
        <f>work!F554</f>
        <v>8417494</v>
      </c>
      <c r="D554" s="38">
        <f>work!G554</f>
        <v>1779903</v>
      </c>
      <c r="E554" s="38">
        <f>work!H554</f>
        <v>2973799</v>
      </c>
      <c r="F554" s="38">
        <f>work!I554</f>
        <v>1881210</v>
      </c>
      <c r="G554" s="38">
        <f>work!J554</f>
        <v>1782582</v>
      </c>
    </row>
    <row r="555" spans="1:7" ht="15">
      <c r="A555" s="38" t="str">
        <f>work!D555</f>
        <v>Union</v>
      </c>
      <c r="B555" s="38" t="str">
        <f>work!E555</f>
        <v>Berkeley Heights Township</v>
      </c>
      <c r="C555" s="38">
        <f>work!F555</f>
        <v>69523056</v>
      </c>
      <c r="D555" s="38">
        <f>work!G555</f>
        <v>20270952</v>
      </c>
      <c r="E555" s="38">
        <f>work!H555</f>
        <v>25696731</v>
      </c>
      <c r="F555" s="38">
        <f>work!I555</f>
        <v>1364452</v>
      </c>
      <c r="G555" s="38">
        <f>work!J555</f>
        <v>22190921</v>
      </c>
    </row>
    <row r="556" spans="1:7" ht="15">
      <c r="A556" s="38" t="str">
        <f>work!D556</f>
        <v>Union</v>
      </c>
      <c r="B556" s="38" t="str">
        <f>work!E556</f>
        <v>Clark Township</v>
      </c>
      <c r="C556" s="38">
        <f>work!F556</f>
        <v>54484501</v>
      </c>
      <c r="D556" s="38">
        <f>work!G556</f>
        <v>7754000</v>
      </c>
      <c r="E556" s="38">
        <f>work!H556</f>
        <v>8177117</v>
      </c>
      <c r="F556" s="38">
        <f>work!I556</f>
        <v>639470</v>
      </c>
      <c r="G556" s="38">
        <f>work!J556</f>
        <v>37913914</v>
      </c>
    </row>
    <row r="557" spans="1:7" ht="15">
      <c r="A557" s="38" t="str">
        <f>work!D557</f>
        <v>Union</v>
      </c>
      <c r="B557" s="38" t="str">
        <f>work!E557</f>
        <v>Cranford Township</v>
      </c>
      <c r="C557" s="38">
        <f>work!F557</f>
        <v>40714108</v>
      </c>
      <c r="D557" s="38">
        <f>work!G557</f>
        <v>1836316</v>
      </c>
      <c r="E557" s="38">
        <f>work!H557</f>
        <v>27981241</v>
      </c>
      <c r="F557" s="38">
        <f>work!I557</f>
        <v>0</v>
      </c>
      <c r="G557" s="38">
        <f>work!J557</f>
        <v>10896551</v>
      </c>
    </row>
    <row r="558" spans="1:7" ht="15">
      <c r="A558" s="38" t="str">
        <f>work!D558</f>
        <v>Union</v>
      </c>
      <c r="B558" s="38" t="str">
        <f>work!E558</f>
        <v>Elizabeth City</v>
      </c>
      <c r="C558" s="38">
        <f>work!F558</f>
        <v>100032082</v>
      </c>
      <c r="D558" s="38">
        <f>work!G558</f>
        <v>11579490</v>
      </c>
      <c r="E558" s="38">
        <f>work!H558</f>
        <v>15043968</v>
      </c>
      <c r="F558" s="38">
        <f>work!I558</f>
        <v>26352789</v>
      </c>
      <c r="G558" s="38">
        <f>work!J558</f>
        <v>47055835</v>
      </c>
    </row>
    <row r="559" spans="1:7" ht="15">
      <c r="A559" s="38" t="str">
        <f>work!D559</f>
        <v>Union</v>
      </c>
      <c r="B559" s="38" t="str">
        <f>work!E559</f>
        <v>Fanwood Borough</v>
      </c>
      <c r="C559" s="38">
        <f>work!F559</f>
        <v>8554357</v>
      </c>
      <c r="D559" s="38">
        <f>work!G559</f>
        <v>1632600</v>
      </c>
      <c r="E559" s="38">
        <f>work!H559</f>
        <v>5555000</v>
      </c>
      <c r="F559" s="38">
        <f>work!I559</f>
        <v>0</v>
      </c>
      <c r="G559" s="38">
        <f>work!J559</f>
        <v>1366757</v>
      </c>
    </row>
    <row r="560" spans="1:7" ht="15">
      <c r="A560" s="38" t="str">
        <f>work!D560</f>
        <v>Union</v>
      </c>
      <c r="B560" s="38" t="str">
        <f>work!E560</f>
        <v>Garwood Borough</v>
      </c>
      <c r="C560" s="38">
        <f>work!F560</f>
        <v>3027430</v>
      </c>
      <c r="D560" s="38">
        <f>work!G560</f>
        <v>384600</v>
      </c>
      <c r="E560" s="38">
        <f>work!H560</f>
        <v>2355218</v>
      </c>
      <c r="F560" s="38">
        <f>work!I560</f>
        <v>0</v>
      </c>
      <c r="G560" s="38">
        <f>work!J560</f>
        <v>287612</v>
      </c>
    </row>
    <row r="561" spans="1:7" ht="15">
      <c r="A561" s="38" t="str">
        <f>work!D561</f>
        <v>Union</v>
      </c>
      <c r="B561" s="38" t="str">
        <f>work!E561</f>
        <v>Hillside Township</v>
      </c>
      <c r="C561" s="38">
        <f>work!F561</f>
        <v>10802864</v>
      </c>
      <c r="D561" s="38">
        <f>work!G561</f>
        <v>137800</v>
      </c>
      <c r="E561" s="38">
        <f>work!H561</f>
        <v>8210385</v>
      </c>
      <c r="F561" s="38">
        <f>work!I561</f>
        <v>207500</v>
      </c>
      <c r="G561" s="38">
        <f>work!J561</f>
        <v>2247179</v>
      </c>
    </row>
    <row r="562" spans="1:7" ht="15">
      <c r="A562" s="38" t="str">
        <f>work!D562</f>
        <v>Union</v>
      </c>
      <c r="B562" s="38" t="str">
        <f>work!E562</f>
        <v>Kenilworth Borough</v>
      </c>
      <c r="C562" s="38">
        <f>work!F562</f>
        <v>4750086</v>
      </c>
      <c r="D562" s="38">
        <f>work!G562</f>
        <v>58000</v>
      </c>
      <c r="E562" s="38">
        <f>work!H562</f>
        <v>2316210</v>
      </c>
      <c r="F562" s="38">
        <f>work!I562</f>
        <v>0</v>
      </c>
      <c r="G562" s="38">
        <f>work!J562</f>
        <v>2375876</v>
      </c>
    </row>
    <row r="563" spans="1:7" ht="15">
      <c r="A563" s="38" t="str">
        <f>work!D563</f>
        <v>Union</v>
      </c>
      <c r="B563" s="38" t="str">
        <f>work!E563</f>
        <v>Linden City</v>
      </c>
      <c r="C563" s="38">
        <f>work!F563</f>
        <v>97503556</v>
      </c>
      <c r="D563" s="38">
        <f>work!G563</f>
        <v>15437164</v>
      </c>
      <c r="E563" s="38">
        <f>work!H563</f>
        <v>13509743</v>
      </c>
      <c r="F563" s="38">
        <f>work!I563</f>
        <v>44952500</v>
      </c>
      <c r="G563" s="38">
        <f>work!J563</f>
        <v>23604149</v>
      </c>
    </row>
    <row r="564" spans="1:7" ht="15">
      <c r="A564" s="38" t="str">
        <f>work!D564</f>
        <v>Union</v>
      </c>
      <c r="B564" s="38" t="str">
        <f>work!E564</f>
        <v>Mountainside Borough</v>
      </c>
      <c r="C564" s="38">
        <f>work!F564</f>
        <v>14480583</v>
      </c>
      <c r="D564" s="38">
        <f>work!G564</f>
        <v>439500</v>
      </c>
      <c r="E564" s="38">
        <f>work!H564</f>
        <v>8988792</v>
      </c>
      <c r="F564" s="38">
        <f>work!I564</f>
        <v>0</v>
      </c>
      <c r="G564" s="38">
        <f>work!J564</f>
        <v>5052291</v>
      </c>
    </row>
    <row r="565" spans="1:7" ht="15">
      <c r="A565" s="38" t="str">
        <f>work!D565</f>
        <v>Union</v>
      </c>
      <c r="B565" s="38" t="str">
        <f>work!E565</f>
        <v>New Providence Borough</v>
      </c>
      <c r="C565" s="38">
        <f>work!F565</f>
        <v>19212002</v>
      </c>
      <c r="D565" s="38">
        <f>work!G565</f>
        <v>3818500</v>
      </c>
      <c r="E565" s="38">
        <f>work!H565</f>
        <v>11505613</v>
      </c>
      <c r="F565" s="38">
        <f>work!I565</f>
        <v>473800</v>
      </c>
      <c r="G565" s="38">
        <f>work!J565</f>
        <v>3414089</v>
      </c>
    </row>
    <row r="566" spans="1:7" ht="15">
      <c r="A566" s="38" t="str">
        <f>work!D566</f>
        <v>Union</v>
      </c>
      <c r="B566" s="38" t="str">
        <f>work!E566</f>
        <v>Plainfield City</v>
      </c>
      <c r="C566" s="38">
        <f>work!F566</f>
        <v>156402286</v>
      </c>
      <c r="D566" s="38">
        <f>work!G566</f>
        <v>14295918</v>
      </c>
      <c r="E566" s="38">
        <f>work!H566</f>
        <v>17162341</v>
      </c>
      <c r="F566" s="38">
        <f>work!I566</f>
        <v>122569041</v>
      </c>
      <c r="G566" s="38">
        <f>work!J566</f>
        <v>2374986</v>
      </c>
    </row>
    <row r="567" spans="1:7" ht="15">
      <c r="A567" s="38" t="str">
        <f>work!D567</f>
        <v>Union</v>
      </c>
      <c r="B567" s="38" t="str">
        <f>work!E567</f>
        <v>Rahway City</v>
      </c>
      <c r="C567" s="38">
        <f>work!F567</f>
        <v>48295633</v>
      </c>
      <c r="D567" s="38">
        <f>work!G567</f>
        <v>4201100</v>
      </c>
      <c r="E567" s="38">
        <f>work!H567</f>
        <v>8283009</v>
      </c>
      <c r="F567" s="38">
        <f>work!I567</f>
        <v>1363700</v>
      </c>
      <c r="G567" s="38">
        <f>work!J567</f>
        <v>34447824</v>
      </c>
    </row>
    <row r="568" spans="1:7" ht="15">
      <c r="A568" s="38" t="str">
        <f>work!D568</f>
        <v>Union</v>
      </c>
      <c r="B568" s="38" t="str">
        <f>work!E568</f>
        <v>Roselle Borough</v>
      </c>
      <c r="C568" s="38">
        <f>work!F568</f>
        <v>24245195</v>
      </c>
      <c r="D568" s="38">
        <f>work!G568</f>
        <v>15771271</v>
      </c>
      <c r="E568" s="38">
        <f>work!H568</f>
        <v>5839155</v>
      </c>
      <c r="F568" s="38">
        <f>work!I568</f>
        <v>918392</v>
      </c>
      <c r="G568" s="38">
        <f>work!J568</f>
        <v>1716377</v>
      </c>
    </row>
    <row r="569" spans="1:7" ht="15">
      <c r="A569" s="38" t="str">
        <f>work!D569</f>
        <v>Union</v>
      </c>
      <c r="B569" s="38" t="str">
        <f>work!E569</f>
        <v>Roselle Park Borough</v>
      </c>
      <c r="C569" s="38">
        <f>work!F569</f>
        <v>186883314</v>
      </c>
      <c r="D569" s="38">
        <f>work!G569</f>
        <v>180013300</v>
      </c>
      <c r="E569" s="38">
        <f>work!H569</f>
        <v>4834805</v>
      </c>
      <c r="F569" s="38">
        <f>work!I569</f>
        <v>1069255</v>
      </c>
      <c r="G569" s="38">
        <f>work!J569</f>
        <v>965954</v>
      </c>
    </row>
    <row r="570" spans="1:7" ht="15">
      <c r="A570" s="38" t="str">
        <f>work!D570</f>
        <v>Union</v>
      </c>
      <c r="B570" s="38" t="str">
        <f>work!E570</f>
        <v>Scotch Plains Township</v>
      </c>
      <c r="C570" s="38">
        <f>work!F570</f>
        <v>34610888</v>
      </c>
      <c r="D570" s="38">
        <f>work!G570</f>
        <v>8529400</v>
      </c>
      <c r="E570" s="38">
        <f>work!H570</f>
        <v>23102508</v>
      </c>
      <c r="F570" s="38">
        <f>work!I570</f>
        <v>0</v>
      </c>
      <c r="G570" s="38">
        <f>work!J570</f>
        <v>2978980</v>
      </c>
    </row>
    <row r="571" spans="1:7" ht="15">
      <c r="A571" s="38" t="str">
        <f>work!D571</f>
        <v>Union</v>
      </c>
      <c r="B571" s="38" t="str">
        <f>work!E571</f>
        <v>Springfield Township</v>
      </c>
      <c r="C571" s="38">
        <f>work!F571</f>
        <v>31434427</v>
      </c>
      <c r="D571" s="38">
        <f>work!G571</f>
        <v>11272250</v>
      </c>
      <c r="E571" s="38">
        <f>work!H571</f>
        <v>11651966</v>
      </c>
      <c r="F571" s="38">
        <f>work!I571</f>
        <v>0</v>
      </c>
      <c r="G571" s="38">
        <f>work!J571</f>
        <v>8510211</v>
      </c>
    </row>
    <row r="572" spans="1:7" ht="15">
      <c r="A572" s="38" t="str">
        <f>work!D572</f>
        <v>Union</v>
      </c>
      <c r="B572" s="38" t="str">
        <f>work!E572</f>
        <v>Summit City</v>
      </c>
      <c r="C572" s="38">
        <f>work!F572</f>
        <v>164813913</v>
      </c>
      <c r="D572" s="38">
        <f>work!G572</f>
        <v>12349600</v>
      </c>
      <c r="E572" s="38">
        <f>work!H572</f>
        <v>40068033</v>
      </c>
      <c r="F572" s="38">
        <f>work!I572</f>
        <v>31473150</v>
      </c>
      <c r="G572" s="38">
        <f>work!J572</f>
        <v>80923130</v>
      </c>
    </row>
    <row r="573" spans="1:7" ht="15">
      <c r="A573" s="38" t="str">
        <f>work!D573</f>
        <v>Union</v>
      </c>
      <c r="B573" s="38" t="str">
        <f>work!E573</f>
        <v>Union Township</v>
      </c>
      <c r="C573" s="38">
        <f>work!F573</f>
        <v>166892510</v>
      </c>
      <c r="D573" s="38">
        <f>work!G573</f>
        <v>78468094</v>
      </c>
      <c r="E573" s="38">
        <f>work!H573</f>
        <v>27384109</v>
      </c>
      <c r="F573" s="38">
        <f>work!I573</f>
        <v>4688060</v>
      </c>
      <c r="G573" s="38">
        <f>work!J573</f>
        <v>56352247</v>
      </c>
    </row>
    <row r="574" spans="1:7" ht="15">
      <c r="A574" s="38" t="str">
        <f>work!D574</f>
        <v>Union</v>
      </c>
      <c r="B574" s="38" t="str">
        <f>work!E574</f>
        <v>Westfield Town</v>
      </c>
      <c r="C574" s="38">
        <f>work!F574</f>
        <v>69966481</v>
      </c>
      <c r="D574" s="38">
        <f>work!G574</f>
        <v>15455761</v>
      </c>
      <c r="E574" s="38">
        <f>work!H574</f>
        <v>35498449</v>
      </c>
      <c r="F574" s="38">
        <f>work!I574</f>
        <v>35665</v>
      </c>
      <c r="G574" s="38">
        <f>work!J574</f>
        <v>18976606</v>
      </c>
    </row>
    <row r="575" spans="1:7" ht="15">
      <c r="A575" s="38" t="str">
        <f>work!D575</f>
        <v>Union</v>
      </c>
      <c r="B575" s="38" t="str">
        <f>work!E575</f>
        <v>Winfield Township</v>
      </c>
      <c r="C575" s="38">
        <f>work!F575</f>
        <v>192800</v>
      </c>
      <c r="D575" s="38">
        <f>work!G575</f>
        <v>0</v>
      </c>
      <c r="E575" s="38">
        <f>work!H575</f>
        <v>171000</v>
      </c>
      <c r="F575" s="38">
        <f>work!I575</f>
        <v>0</v>
      </c>
      <c r="G575" s="38">
        <f>work!J575</f>
        <v>21800</v>
      </c>
    </row>
    <row r="576" spans="1:7" ht="15">
      <c r="A576" s="38" t="str">
        <f>work!D576</f>
        <v>Warren</v>
      </c>
      <c r="B576" s="38" t="str">
        <f>work!E576</f>
        <v>Allamuchy Township</v>
      </c>
      <c r="C576" s="38">
        <f>work!F576</f>
        <v>2605994</v>
      </c>
      <c r="D576" s="38">
        <f>work!G576</f>
        <v>24600</v>
      </c>
      <c r="E576" s="38">
        <f>work!H576</f>
        <v>1665755</v>
      </c>
      <c r="F576" s="38">
        <f>work!I576</f>
        <v>273000</v>
      </c>
      <c r="G576" s="38">
        <f>work!J576</f>
        <v>642639</v>
      </c>
    </row>
    <row r="577" spans="1:7" ht="15">
      <c r="A577" s="38" t="str">
        <f>work!D577</f>
        <v>Warren</v>
      </c>
      <c r="B577" s="38" t="str">
        <f>work!E577</f>
        <v>Alpha Borough</v>
      </c>
      <c r="C577" s="38">
        <f>work!F577</f>
        <v>948573</v>
      </c>
      <c r="D577" s="38">
        <f>work!G577</f>
        <v>260000</v>
      </c>
      <c r="E577" s="38">
        <f>work!H577</f>
        <v>631668</v>
      </c>
      <c r="F577" s="38">
        <f>work!I577</f>
        <v>0</v>
      </c>
      <c r="G577" s="38">
        <f>work!J577</f>
        <v>56905</v>
      </c>
    </row>
    <row r="578" spans="1:7" ht="15">
      <c r="A578" s="38" t="str">
        <f>work!D578</f>
        <v>Warren</v>
      </c>
      <c r="B578" s="38" t="str">
        <f>work!E578</f>
        <v>Belvidere Town</v>
      </c>
      <c r="C578" s="38">
        <f>work!F578</f>
        <v>1857104</v>
      </c>
      <c r="D578" s="38">
        <f>work!G578</f>
        <v>0</v>
      </c>
      <c r="E578" s="38">
        <f>work!H578</f>
        <v>672824</v>
      </c>
      <c r="F578" s="38">
        <f>work!I578</f>
        <v>0</v>
      </c>
      <c r="G578" s="38">
        <f>work!J578</f>
        <v>1184280</v>
      </c>
    </row>
    <row r="579" spans="1:7" ht="15">
      <c r="A579" s="38" t="str">
        <f>work!D579</f>
        <v>Warren</v>
      </c>
      <c r="B579" s="38" t="str">
        <f>work!E579</f>
        <v>Blairstown Township</v>
      </c>
      <c r="C579" s="38">
        <f>work!F579</f>
        <v>8362819</v>
      </c>
      <c r="D579" s="38">
        <f>work!G579</f>
        <v>239600</v>
      </c>
      <c r="E579" s="38">
        <f>work!H579</f>
        <v>2787875</v>
      </c>
      <c r="F579" s="38">
        <f>work!I579</f>
        <v>991046</v>
      </c>
      <c r="G579" s="38">
        <f>work!J579</f>
        <v>4344298</v>
      </c>
    </row>
    <row r="580" spans="1:7" ht="15">
      <c r="A580" s="38" t="str">
        <f>work!D580</f>
        <v>Warren</v>
      </c>
      <c r="B580" s="38" t="str">
        <f>work!E580</f>
        <v>Franklin Township</v>
      </c>
      <c r="C580" s="38">
        <f>work!F580</f>
        <v>3834572</v>
      </c>
      <c r="D580" s="38">
        <f>work!G580</f>
        <v>614001</v>
      </c>
      <c r="E580" s="38">
        <f>work!H580</f>
        <v>1225114</v>
      </c>
      <c r="F580" s="38">
        <f>work!I580</f>
        <v>801163</v>
      </c>
      <c r="G580" s="38">
        <f>work!J580</f>
        <v>1194294</v>
      </c>
    </row>
    <row r="581" spans="1:7" ht="15">
      <c r="A581" s="38" t="str">
        <f>work!D581</f>
        <v>Warren</v>
      </c>
      <c r="B581" s="38" t="str">
        <f>work!E581</f>
        <v>Frelinghuysen Township</v>
      </c>
      <c r="C581" s="38">
        <f>work!F581</f>
        <v>3571916</v>
      </c>
      <c r="D581" s="38">
        <f>work!G581</f>
        <v>86500</v>
      </c>
      <c r="E581" s="38">
        <f>work!H581</f>
        <v>276196</v>
      </c>
      <c r="F581" s="38">
        <f>work!I581</f>
        <v>585150</v>
      </c>
      <c r="G581" s="38">
        <f>work!J581</f>
        <v>2624070</v>
      </c>
    </row>
    <row r="582" spans="1:7" ht="15">
      <c r="A582" s="38" t="str">
        <f>work!D582</f>
        <v>Warren</v>
      </c>
      <c r="B582" s="38" t="str">
        <f>work!E582</f>
        <v>Greenwich Township</v>
      </c>
      <c r="C582" s="38">
        <f>work!F582</f>
        <v>8080312</v>
      </c>
      <c r="D582" s="38">
        <f>work!G582</f>
        <v>0</v>
      </c>
      <c r="E582" s="38">
        <f>work!H582</f>
        <v>2207108</v>
      </c>
      <c r="F582" s="38">
        <f>work!I582</f>
        <v>117000</v>
      </c>
      <c r="G582" s="38">
        <f>work!J582</f>
        <v>5756204</v>
      </c>
    </row>
    <row r="583" spans="1:7" ht="15">
      <c r="A583" s="38" t="str">
        <f>work!D583</f>
        <v>Warren</v>
      </c>
      <c r="B583" s="38" t="str">
        <f>work!E583</f>
        <v>Hackettstown Town</v>
      </c>
      <c r="C583" s="38">
        <f>work!F583</f>
        <v>12374748</v>
      </c>
      <c r="D583" s="38">
        <f>work!G583</f>
        <v>130200</v>
      </c>
      <c r="E583" s="38">
        <f>work!H583</f>
        <v>7399204</v>
      </c>
      <c r="F583" s="38">
        <f>work!I583</f>
        <v>759000</v>
      </c>
      <c r="G583" s="38">
        <f>work!J583</f>
        <v>4086344</v>
      </c>
    </row>
    <row r="584" spans="1:7" ht="15">
      <c r="A584" s="38" t="str">
        <f>work!D584</f>
        <v>Warren</v>
      </c>
      <c r="B584" s="38" t="str">
        <f>work!E584</f>
        <v>Hardwick Township</v>
      </c>
      <c r="C584" s="38">
        <f>work!F584</f>
        <v>1250078</v>
      </c>
      <c r="D584" s="38">
        <f>work!G584</f>
        <v>56200</v>
      </c>
      <c r="E584" s="38">
        <f>work!H584</f>
        <v>791853</v>
      </c>
      <c r="F584" s="38">
        <f>work!I584</f>
        <v>366525</v>
      </c>
      <c r="G584" s="38">
        <f>work!J584</f>
        <v>35500</v>
      </c>
    </row>
    <row r="585" spans="1:7" ht="15">
      <c r="A585" s="38" t="str">
        <f>work!D585</f>
        <v>Warren</v>
      </c>
      <c r="B585" s="38" t="str">
        <f>work!E585</f>
        <v>Harmony Township</v>
      </c>
      <c r="C585" s="38">
        <f>work!F585</f>
        <v>2096772</v>
      </c>
      <c r="D585" s="38">
        <f>work!G585</f>
        <v>338002</v>
      </c>
      <c r="E585" s="38">
        <f>work!H585</f>
        <v>768103</v>
      </c>
      <c r="F585" s="38">
        <f>work!I585</f>
        <v>178495</v>
      </c>
      <c r="G585" s="38">
        <f>work!J585</f>
        <v>812172</v>
      </c>
    </row>
    <row r="586" spans="1:7" ht="15">
      <c r="A586" s="38" t="str">
        <f>work!D586</f>
        <v>Warren</v>
      </c>
      <c r="B586" s="38" t="str">
        <f>work!E586</f>
        <v>Hope Township</v>
      </c>
      <c r="C586" s="38">
        <f>work!F586</f>
        <v>2498860</v>
      </c>
      <c r="D586" s="38">
        <f>work!G586</f>
        <v>722102</v>
      </c>
      <c r="E586" s="38">
        <f>work!H586</f>
        <v>576820</v>
      </c>
      <c r="F586" s="38">
        <f>work!I586</f>
        <v>25000</v>
      </c>
      <c r="G586" s="38">
        <f>work!J586</f>
        <v>1174938</v>
      </c>
    </row>
    <row r="587" spans="1:7" ht="15">
      <c r="A587" s="38" t="str">
        <f>work!D587</f>
        <v>Warren</v>
      </c>
      <c r="B587" s="38" t="str">
        <f>work!E587</f>
        <v>Independence Township</v>
      </c>
      <c r="C587" s="38">
        <f>work!F587</f>
        <v>3379245</v>
      </c>
      <c r="D587" s="38">
        <f>work!G587</f>
        <v>845100</v>
      </c>
      <c r="E587" s="38">
        <f>work!H587</f>
        <v>1603233</v>
      </c>
      <c r="F587" s="38">
        <f>work!I587</f>
        <v>130400</v>
      </c>
      <c r="G587" s="38">
        <f>work!J587</f>
        <v>800512</v>
      </c>
    </row>
    <row r="588" spans="1:7" ht="15">
      <c r="A588" s="38" t="str">
        <f>work!D588</f>
        <v>Warren</v>
      </c>
      <c r="B588" s="38" t="str">
        <f>work!E588</f>
        <v>Knowlton Township</v>
      </c>
      <c r="C588" s="38">
        <f>work!F588</f>
        <v>2976054</v>
      </c>
      <c r="D588" s="38">
        <f>work!G588</f>
        <v>821000</v>
      </c>
      <c r="E588" s="38">
        <f>work!H588</f>
        <v>1395221</v>
      </c>
      <c r="F588" s="38">
        <f>work!I588</f>
        <v>437192</v>
      </c>
      <c r="G588" s="38">
        <f>work!J588</f>
        <v>322641</v>
      </c>
    </row>
    <row r="589" spans="1:7" ht="15">
      <c r="A589" s="38" t="str">
        <f>work!D589</f>
        <v>Warren</v>
      </c>
      <c r="B589" s="38" t="str">
        <f>work!E589</f>
        <v>Liberty Township</v>
      </c>
      <c r="C589" s="38">
        <f>work!F589</f>
        <v>1049985</v>
      </c>
      <c r="D589" s="38">
        <f>work!G589</f>
        <v>0</v>
      </c>
      <c r="E589" s="38">
        <f>work!H589</f>
        <v>758428</v>
      </c>
      <c r="F589" s="38">
        <f>work!I589</f>
        <v>291557</v>
      </c>
      <c r="G589" s="38">
        <f>work!J589</f>
        <v>0</v>
      </c>
    </row>
    <row r="590" spans="1:7" ht="15">
      <c r="A590" s="38" t="str">
        <f>work!D590</f>
        <v>Warren</v>
      </c>
      <c r="B590" s="38" t="str">
        <f>work!E590</f>
        <v>Lopatcong Township</v>
      </c>
      <c r="C590" s="38">
        <f>work!F590</f>
        <v>8894211</v>
      </c>
      <c r="D590" s="38">
        <f>work!G590</f>
        <v>1481700</v>
      </c>
      <c r="E590" s="38">
        <f>work!H590</f>
        <v>2805412</v>
      </c>
      <c r="F590" s="38">
        <f>work!I590</f>
        <v>1181880</v>
      </c>
      <c r="G590" s="38">
        <f>work!J590</f>
        <v>3425219</v>
      </c>
    </row>
    <row r="591" spans="1:7" ht="15">
      <c r="A591" s="38" t="str">
        <f>work!D591</f>
        <v>Warren</v>
      </c>
      <c r="B591" s="38" t="str">
        <f>work!E591</f>
        <v>Mansfield Township</v>
      </c>
      <c r="C591" s="38">
        <f>work!F591</f>
        <v>8431069</v>
      </c>
      <c r="D591" s="38">
        <f>work!G591</f>
        <v>4399350</v>
      </c>
      <c r="E591" s="38">
        <f>work!H591</f>
        <v>3095490</v>
      </c>
      <c r="F591" s="38">
        <f>work!I591</f>
        <v>0</v>
      </c>
      <c r="G591" s="38">
        <f>work!J591</f>
        <v>936229</v>
      </c>
    </row>
    <row r="592" spans="1:7" ht="15">
      <c r="A592" s="38" t="str">
        <f>work!D592</f>
        <v>Warren</v>
      </c>
      <c r="B592" s="38" t="str">
        <f>work!E592</f>
        <v>Oxford Township</v>
      </c>
      <c r="C592" s="38">
        <f>work!F592</f>
        <v>1332951</v>
      </c>
      <c r="D592" s="38">
        <f>work!G592</f>
        <v>0</v>
      </c>
      <c r="E592" s="38">
        <f>work!H592</f>
        <v>446956</v>
      </c>
      <c r="F592" s="38">
        <f>work!I592</f>
        <v>84816</v>
      </c>
      <c r="G592" s="38">
        <f>work!J592</f>
        <v>801179</v>
      </c>
    </row>
    <row r="593" spans="1:7" ht="15">
      <c r="A593" s="38" t="str">
        <f>work!D593</f>
        <v>Warren</v>
      </c>
      <c r="B593" s="38" t="str">
        <f>work!E593</f>
        <v>Pahaquary Township</v>
      </c>
      <c r="C593" s="203" t="str">
        <f>work!F593</f>
        <v>See Hardwick Twp.</v>
      </c>
      <c r="D593" s="38">
        <f>work!G593</f>
        <v>0</v>
      </c>
      <c r="E593" s="38">
        <f>work!H593</f>
        <v>0</v>
      </c>
      <c r="F593" s="38">
        <f>work!I593</f>
        <v>0</v>
      </c>
      <c r="G593" s="38">
        <f>work!J593</f>
        <v>0</v>
      </c>
    </row>
    <row r="594" spans="1:7" ht="15">
      <c r="A594" s="38" t="str">
        <f>work!D594</f>
        <v>Warren</v>
      </c>
      <c r="B594" s="38" t="str">
        <f>work!E594</f>
        <v>Phillipsburg Town</v>
      </c>
      <c r="C594" s="38">
        <f>work!F594</f>
        <v>65519671</v>
      </c>
      <c r="D594" s="38">
        <f>work!G594</f>
        <v>1250665</v>
      </c>
      <c r="E594" s="38">
        <f>work!H594</f>
        <v>2756413</v>
      </c>
      <c r="F594" s="38">
        <f>work!I594</f>
        <v>52125927</v>
      </c>
      <c r="G594" s="38">
        <f>work!J594</f>
        <v>9386666</v>
      </c>
    </row>
    <row r="595" spans="1:7" ht="15">
      <c r="A595" s="38" t="str">
        <f>work!D595</f>
        <v>Warren</v>
      </c>
      <c r="B595" s="38" t="str">
        <f>work!E595</f>
        <v>Pohatcong Township</v>
      </c>
      <c r="C595" s="38">
        <f>work!F595</f>
        <v>2195448</v>
      </c>
      <c r="D595" s="38">
        <f>work!G595</f>
        <v>236750</v>
      </c>
      <c r="E595" s="38">
        <f>work!H595</f>
        <v>1262183</v>
      </c>
      <c r="F595" s="38">
        <f>work!I595</f>
        <v>120100</v>
      </c>
      <c r="G595" s="38">
        <f>work!J595</f>
        <v>576415</v>
      </c>
    </row>
    <row r="596" spans="1:7" ht="15">
      <c r="A596" s="38" t="str">
        <f>work!D596</f>
        <v>Warren</v>
      </c>
      <c r="B596" s="38" t="str">
        <f>work!E596</f>
        <v>Washington Borough</v>
      </c>
      <c r="C596" s="38">
        <f>work!F596</f>
        <v>275401</v>
      </c>
      <c r="D596" s="38">
        <f>work!G596</f>
        <v>0</v>
      </c>
      <c r="E596" s="38">
        <f>work!H596</f>
        <v>0</v>
      </c>
      <c r="F596" s="38">
        <f>work!I596</f>
        <v>269001</v>
      </c>
      <c r="G596" s="38">
        <f>work!J596</f>
        <v>6400</v>
      </c>
    </row>
    <row r="597" spans="1:7" ht="15">
      <c r="A597" s="38" t="str">
        <f>work!D597</f>
        <v>Warren</v>
      </c>
      <c r="B597" s="38" t="str">
        <f>work!E597</f>
        <v>Washington Township</v>
      </c>
      <c r="C597" s="38">
        <f>work!F597</f>
        <v>26167681</v>
      </c>
      <c r="D597" s="38">
        <f>work!G597</f>
        <v>12785044</v>
      </c>
      <c r="E597" s="38">
        <f>work!H597</f>
        <v>2886788</v>
      </c>
      <c r="F597" s="38">
        <f>work!I597</f>
        <v>5159400</v>
      </c>
      <c r="G597" s="38">
        <f>work!J597</f>
        <v>5336449</v>
      </c>
    </row>
    <row r="598" spans="1:7" ht="15">
      <c r="A598" s="38" t="str">
        <f>work!D598</f>
        <v>Warren</v>
      </c>
      <c r="B598" s="38" t="str">
        <f>work!E598</f>
        <v>White Township</v>
      </c>
      <c r="C598" s="38">
        <f>work!F598</f>
        <v>3000781</v>
      </c>
      <c r="D598" s="38">
        <f>work!G598</f>
        <v>758900</v>
      </c>
      <c r="E598" s="38">
        <f>work!H598</f>
        <v>1523189</v>
      </c>
      <c r="F598" s="38">
        <f>work!I598</f>
        <v>55001</v>
      </c>
      <c r="G598" s="38">
        <f>work!J598</f>
        <v>663691</v>
      </c>
    </row>
    <row r="599" spans="1:7" ht="15">
      <c r="A599" s="38"/>
      <c r="B599" s="38" t="str">
        <f>work!E599</f>
        <v>State Buildings</v>
      </c>
      <c r="C599" s="38">
        <f>work!F599</f>
        <v>332000</v>
      </c>
      <c r="D599" s="38">
        <f>work!G599</f>
        <v>0</v>
      </c>
      <c r="E599" s="38">
        <f>work!H599</f>
        <v>0</v>
      </c>
      <c r="F599" s="38">
        <f>work!I599</f>
        <v>5000</v>
      </c>
      <c r="G599" s="38">
        <f>work!J599</f>
        <v>327000</v>
      </c>
    </row>
  </sheetData>
  <sheetProtection/>
  <printOptions/>
  <pageMargins left="0.7" right="0.7" top="0.75" bottom="0.75" header="0.3" footer="0.3"/>
  <pageSetup fitToHeight="10" fitToWidth="1" horizontalDpi="600" verticalDpi="600" orientation="portrait" scale="62" r:id="rId1"/>
  <headerFoot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24.10546875" style="0" customWidth="1"/>
    <col min="3" max="3" width="11.88671875" style="0" bestFit="1" customWidth="1"/>
    <col min="4" max="5" width="11.10546875" style="0" bestFit="1" customWidth="1"/>
    <col min="8" max="8" width="10.88671875" style="0" bestFit="1" customWidth="1"/>
    <col min="11" max="11" width="2.4453125" style="0" customWidth="1"/>
    <col min="12" max="12" width="20.88671875" style="0" customWidth="1"/>
    <col min="14" max="14" width="11.4453125" style="0" bestFit="1" customWidth="1"/>
    <col min="15" max="15" width="14.21484375" style="0" customWidth="1"/>
    <col min="16" max="16" width="16.77734375" style="0" customWidth="1"/>
    <col min="17" max="17" width="2.10546875" style="0" customWidth="1"/>
  </cols>
  <sheetData>
    <row r="1" spans="1:11" ht="16.5" thickBot="1">
      <c r="A1" s="14" t="str">
        <f>work!A1</f>
        <v>Estimated cost of construction authorized by building permits, 2021</v>
      </c>
      <c r="B1" s="3"/>
      <c r="C1" s="3"/>
      <c r="D1" s="3"/>
      <c r="E1" s="3"/>
      <c r="K1" s="71" t="s">
        <v>2306</v>
      </c>
    </row>
    <row r="2" spans="1:17" ht="16.5" thickTop="1">
      <c r="A2" s="1" t="s">
        <v>2307</v>
      </c>
      <c r="B2" s="3"/>
      <c r="C2" s="3"/>
      <c r="D2" s="3"/>
      <c r="E2" s="3"/>
      <c r="K2" s="132"/>
      <c r="L2" s="110" t="str">
        <f>A1</f>
        <v>Estimated cost of construction authorized by building permits, 2021</v>
      </c>
      <c r="M2" s="133"/>
      <c r="N2" s="133"/>
      <c r="O2" s="133"/>
      <c r="P2" s="133"/>
      <c r="Q2" s="134"/>
    </row>
    <row r="3" spans="1:17" ht="15">
      <c r="A3" s="15" t="str">
        <f>work!A2</f>
        <v>Source:  New Jersey Department of Community Affairs, 08/08/2022</v>
      </c>
      <c r="B3" s="3"/>
      <c r="C3" s="3"/>
      <c r="D3" s="3"/>
      <c r="E3" s="3"/>
      <c r="K3" s="115"/>
      <c r="L3" s="103" t="str">
        <f>A2</f>
        <v>top municipalities</v>
      </c>
      <c r="M3" s="99"/>
      <c r="N3" s="99"/>
      <c r="O3" s="99"/>
      <c r="P3" s="99"/>
      <c r="Q3" s="116"/>
    </row>
    <row r="4" spans="1:17" ht="15.75" thickBot="1">
      <c r="A4" s="3"/>
      <c r="B4" s="7"/>
      <c r="C4" s="3"/>
      <c r="D4" s="3"/>
      <c r="E4" s="3"/>
      <c r="K4" s="117"/>
      <c r="L4" s="123" t="str">
        <f>A3</f>
        <v>Source:  New Jersey Department of Community Affairs, 08/08/2022</v>
      </c>
      <c r="M4" s="118"/>
      <c r="N4" s="118"/>
      <c r="O4" s="118"/>
      <c r="P4" s="118"/>
      <c r="Q4" s="119"/>
    </row>
    <row r="5" spans="1:17" ht="15.75" thickTop="1">
      <c r="A5" s="3"/>
      <c r="B5" s="7"/>
      <c r="C5" s="4"/>
      <c r="D5" s="4"/>
      <c r="E5" s="4"/>
      <c r="K5" s="135"/>
      <c r="L5" s="42"/>
      <c r="M5" s="42"/>
      <c r="N5" s="42"/>
      <c r="O5" s="42"/>
      <c r="P5" s="42"/>
      <c r="Q5" s="136"/>
    </row>
    <row r="6" spans="1:17" ht="15.75" thickBot="1">
      <c r="A6" s="10" t="s">
        <v>622</v>
      </c>
      <c r="B6" s="8" t="s">
        <v>728</v>
      </c>
      <c r="C6" s="22" t="s">
        <v>618</v>
      </c>
      <c r="D6" s="20" t="s">
        <v>612</v>
      </c>
      <c r="E6" s="20" t="s">
        <v>621</v>
      </c>
      <c r="K6" s="135"/>
      <c r="L6" s="10" t="str">
        <f>A6</f>
        <v>municipality</v>
      </c>
      <c r="M6" s="10" t="str">
        <f>B6</f>
        <v>county</v>
      </c>
      <c r="N6" s="36" t="str">
        <f>C6</f>
        <v>Total</v>
      </c>
      <c r="O6" s="36" t="str">
        <f>D6</f>
        <v>Residential</v>
      </c>
      <c r="P6" s="36" t="str">
        <f>E6</f>
        <v>Nonesidential</v>
      </c>
      <c r="Q6" s="136"/>
    </row>
    <row r="7" spans="1:17" ht="15.75" thickTop="1">
      <c r="A7" s="17"/>
      <c r="B7" s="17"/>
      <c r="C7" s="52"/>
      <c r="D7" s="52"/>
      <c r="E7" s="52"/>
      <c r="K7" s="135"/>
      <c r="L7" s="104">
        <f>A7</f>
        <v>0</v>
      </c>
      <c r="M7" s="104">
        <f>B7</f>
        <v>0</v>
      </c>
      <c r="N7" s="105">
        <f>C7</f>
        <v>0</v>
      </c>
      <c r="O7" s="105">
        <f>D7</f>
        <v>0</v>
      </c>
      <c r="P7" s="105">
        <f>E7</f>
        <v>0</v>
      </c>
      <c r="Q7" s="136"/>
    </row>
    <row r="8" spans="1:17" ht="15">
      <c r="A8" s="17"/>
      <c r="B8" s="17"/>
      <c r="C8" s="40"/>
      <c r="D8" s="40"/>
      <c r="E8" s="40"/>
      <c r="K8" s="135"/>
      <c r="L8" s="79">
        <f aca="true" t="shared" si="0" ref="L8:L26">A8</f>
        <v>0</v>
      </c>
      <c r="M8" s="79">
        <f aca="true" t="shared" si="1" ref="M8:M26">B8</f>
        <v>0</v>
      </c>
      <c r="N8" s="90">
        <f aca="true" t="shared" si="2" ref="N8:N26">C8</f>
        <v>0</v>
      </c>
      <c r="O8" s="90">
        <f aca="true" t="shared" si="3" ref="O8:O26">D8</f>
        <v>0</v>
      </c>
      <c r="P8" s="90">
        <f aca="true" t="shared" si="4" ref="P8:P26">E8</f>
        <v>0</v>
      </c>
      <c r="Q8" s="136"/>
    </row>
    <row r="9" spans="1:17" ht="15">
      <c r="A9" s="17"/>
      <c r="B9" s="17"/>
      <c r="C9" s="40"/>
      <c r="D9" s="40"/>
      <c r="E9" s="40"/>
      <c r="K9" s="135"/>
      <c r="L9" s="79">
        <f t="shared" si="0"/>
        <v>0</v>
      </c>
      <c r="M9" s="79">
        <f t="shared" si="1"/>
        <v>0</v>
      </c>
      <c r="N9" s="90">
        <f t="shared" si="2"/>
        <v>0</v>
      </c>
      <c r="O9" s="90">
        <f t="shared" si="3"/>
        <v>0</v>
      </c>
      <c r="P9" s="90">
        <f t="shared" si="4"/>
        <v>0</v>
      </c>
      <c r="Q9" s="136"/>
    </row>
    <row r="10" spans="1:17" ht="15">
      <c r="A10" s="17"/>
      <c r="B10" s="17"/>
      <c r="C10" s="40"/>
      <c r="D10" s="40"/>
      <c r="E10" s="40"/>
      <c r="H10" s="5"/>
      <c r="K10" s="135"/>
      <c r="L10" s="79">
        <f t="shared" si="0"/>
        <v>0</v>
      </c>
      <c r="M10" s="79">
        <f t="shared" si="1"/>
        <v>0</v>
      </c>
      <c r="N10" s="90">
        <f t="shared" si="2"/>
        <v>0</v>
      </c>
      <c r="O10" s="90">
        <f t="shared" si="3"/>
        <v>0</v>
      </c>
      <c r="P10" s="90">
        <f t="shared" si="4"/>
        <v>0</v>
      </c>
      <c r="Q10" s="136"/>
    </row>
    <row r="11" spans="1:17" ht="15">
      <c r="A11" s="17"/>
      <c r="B11" s="17"/>
      <c r="C11" s="40"/>
      <c r="D11" s="40"/>
      <c r="E11" s="40"/>
      <c r="K11" s="135"/>
      <c r="L11" s="79">
        <f t="shared" si="0"/>
        <v>0</v>
      </c>
      <c r="M11" s="79">
        <f t="shared" si="1"/>
        <v>0</v>
      </c>
      <c r="N11" s="90">
        <f t="shared" si="2"/>
        <v>0</v>
      </c>
      <c r="O11" s="90">
        <f t="shared" si="3"/>
        <v>0</v>
      </c>
      <c r="P11" s="90">
        <f t="shared" si="4"/>
        <v>0</v>
      </c>
      <c r="Q11" s="136"/>
    </row>
    <row r="12" spans="1:17" ht="15">
      <c r="A12" s="17"/>
      <c r="B12" s="17"/>
      <c r="C12" s="40"/>
      <c r="D12" s="40"/>
      <c r="E12" s="40"/>
      <c r="K12" s="135"/>
      <c r="L12" s="79">
        <f t="shared" si="0"/>
        <v>0</v>
      </c>
      <c r="M12" s="79">
        <f t="shared" si="1"/>
        <v>0</v>
      </c>
      <c r="N12" s="90">
        <f t="shared" si="2"/>
        <v>0</v>
      </c>
      <c r="O12" s="90">
        <f t="shared" si="3"/>
        <v>0</v>
      </c>
      <c r="P12" s="90">
        <f t="shared" si="4"/>
        <v>0</v>
      </c>
      <c r="Q12" s="136"/>
    </row>
    <row r="13" spans="1:17" ht="15">
      <c r="A13" s="17"/>
      <c r="B13" s="17"/>
      <c r="C13" s="40"/>
      <c r="D13" s="40"/>
      <c r="E13" s="40"/>
      <c r="K13" s="135"/>
      <c r="L13" s="79">
        <f t="shared" si="0"/>
        <v>0</v>
      </c>
      <c r="M13" s="79">
        <f t="shared" si="1"/>
        <v>0</v>
      </c>
      <c r="N13" s="90">
        <f t="shared" si="2"/>
        <v>0</v>
      </c>
      <c r="O13" s="90">
        <f t="shared" si="3"/>
        <v>0</v>
      </c>
      <c r="P13" s="90">
        <f t="shared" si="4"/>
        <v>0</v>
      </c>
      <c r="Q13" s="136"/>
    </row>
    <row r="14" spans="1:17" ht="15">
      <c r="A14" s="17"/>
      <c r="B14" s="17"/>
      <c r="C14" s="40"/>
      <c r="D14" s="40"/>
      <c r="E14" s="40"/>
      <c r="K14" s="135"/>
      <c r="L14" s="79">
        <f t="shared" si="0"/>
        <v>0</v>
      </c>
      <c r="M14" s="79">
        <f t="shared" si="1"/>
        <v>0</v>
      </c>
      <c r="N14" s="90">
        <f t="shared" si="2"/>
        <v>0</v>
      </c>
      <c r="O14" s="90">
        <f t="shared" si="3"/>
        <v>0</v>
      </c>
      <c r="P14" s="90">
        <f t="shared" si="4"/>
        <v>0</v>
      </c>
      <c r="Q14" s="136"/>
    </row>
    <row r="15" spans="1:17" ht="15">
      <c r="A15" s="17"/>
      <c r="B15" s="17"/>
      <c r="C15" s="40"/>
      <c r="D15" s="40"/>
      <c r="E15" s="40"/>
      <c r="K15" s="135"/>
      <c r="L15" s="79">
        <f t="shared" si="0"/>
        <v>0</v>
      </c>
      <c r="M15" s="79">
        <f t="shared" si="1"/>
        <v>0</v>
      </c>
      <c r="N15" s="90">
        <f t="shared" si="2"/>
        <v>0</v>
      </c>
      <c r="O15" s="90">
        <f t="shared" si="3"/>
        <v>0</v>
      </c>
      <c r="P15" s="90">
        <f t="shared" si="4"/>
        <v>0</v>
      </c>
      <c r="Q15" s="136"/>
    </row>
    <row r="16" spans="1:17" ht="15">
      <c r="A16" s="17"/>
      <c r="B16" s="17"/>
      <c r="C16" s="40"/>
      <c r="D16" s="40"/>
      <c r="E16" s="40"/>
      <c r="K16" s="135"/>
      <c r="L16" s="79">
        <f t="shared" si="0"/>
        <v>0</v>
      </c>
      <c r="M16" s="79">
        <f t="shared" si="1"/>
        <v>0</v>
      </c>
      <c r="N16" s="90">
        <f t="shared" si="2"/>
        <v>0</v>
      </c>
      <c r="O16" s="90">
        <f t="shared" si="3"/>
        <v>0</v>
      </c>
      <c r="P16" s="90">
        <f t="shared" si="4"/>
        <v>0</v>
      </c>
      <c r="Q16" s="136"/>
    </row>
    <row r="17" spans="1:17" ht="15">
      <c r="A17" s="17"/>
      <c r="B17" s="17"/>
      <c r="C17" s="40"/>
      <c r="D17" s="40"/>
      <c r="E17" s="40"/>
      <c r="K17" s="135"/>
      <c r="L17" s="79">
        <f t="shared" si="0"/>
        <v>0</v>
      </c>
      <c r="M17" s="79">
        <f t="shared" si="1"/>
        <v>0</v>
      </c>
      <c r="N17" s="90">
        <f t="shared" si="2"/>
        <v>0</v>
      </c>
      <c r="O17" s="90">
        <f t="shared" si="3"/>
        <v>0</v>
      </c>
      <c r="P17" s="90">
        <f t="shared" si="4"/>
        <v>0</v>
      </c>
      <c r="Q17" s="136"/>
    </row>
    <row r="18" spans="1:17" ht="15">
      <c r="A18" s="17"/>
      <c r="B18" s="17"/>
      <c r="C18" s="40"/>
      <c r="D18" s="40"/>
      <c r="E18" s="40"/>
      <c r="K18" s="135"/>
      <c r="L18" s="79">
        <f t="shared" si="0"/>
        <v>0</v>
      </c>
      <c r="M18" s="79">
        <f t="shared" si="1"/>
        <v>0</v>
      </c>
      <c r="N18" s="90">
        <f t="shared" si="2"/>
        <v>0</v>
      </c>
      <c r="O18" s="90">
        <f t="shared" si="3"/>
        <v>0</v>
      </c>
      <c r="P18" s="90">
        <f t="shared" si="4"/>
        <v>0</v>
      </c>
      <c r="Q18" s="136"/>
    </row>
    <row r="19" spans="1:17" ht="15">
      <c r="A19" s="17"/>
      <c r="B19" s="17"/>
      <c r="C19" s="40"/>
      <c r="D19" s="40"/>
      <c r="E19" s="40"/>
      <c r="K19" s="135"/>
      <c r="L19" s="79">
        <f t="shared" si="0"/>
        <v>0</v>
      </c>
      <c r="M19" s="79">
        <f t="shared" si="1"/>
        <v>0</v>
      </c>
      <c r="N19" s="90">
        <f t="shared" si="2"/>
        <v>0</v>
      </c>
      <c r="O19" s="90">
        <f t="shared" si="3"/>
        <v>0</v>
      </c>
      <c r="P19" s="90">
        <f t="shared" si="4"/>
        <v>0</v>
      </c>
      <c r="Q19" s="136"/>
    </row>
    <row r="20" spans="1:17" ht="15">
      <c r="A20" s="17"/>
      <c r="B20" s="17"/>
      <c r="C20" s="40"/>
      <c r="D20" s="40"/>
      <c r="E20" s="40"/>
      <c r="K20" s="135"/>
      <c r="L20" s="79">
        <f t="shared" si="0"/>
        <v>0</v>
      </c>
      <c r="M20" s="79">
        <f t="shared" si="1"/>
        <v>0</v>
      </c>
      <c r="N20" s="90">
        <f t="shared" si="2"/>
        <v>0</v>
      </c>
      <c r="O20" s="90">
        <f t="shared" si="3"/>
        <v>0</v>
      </c>
      <c r="P20" s="90">
        <f t="shared" si="4"/>
        <v>0</v>
      </c>
      <c r="Q20" s="136"/>
    </row>
    <row r="21" spans="1:17" ht="15">
      <c r="A21" s="17"/>
      <c r="B21" s="17"/>
      <c r="C21" s="40"/>
      <c r="D21" s="40"/>
      <c r="E21" s="40"/>
      <c r="K21" s="135"/>
      <c r="L21" s="79">
        <f t="shared" si="0"/>
        <v>0</v>
      </c>
      <c r="M21" s="79">
        <f t="shared" si="1"/>
        <v>0</v>
      </c>
      <c r="N21" s="90">
        <f t="shared" si="2"/>
        <v>0</v>
      </c>
      <c r="O21" s="90">
        <f t="shared" si="3"/>
        <v>0</v>
      </c>
      <c r="P21" s="90">
        <f t="shared" si="4"/>
        <v>0</v>
      </c>
      <c r="Q21" s="136"/>
    </row>
    <row r="22" spans="1:17" ht="15">
      <c r="A22" s="17"/>
      <c r="B22" s="17"/>
      <c r="C22" s="40"/>
      <c r="D22" s="40"/>
      <c r="E22" s="40"/>
      <c r="K22" s="135"/>
      <c r="L22" s="79">
        <f t="shared" si="0"/>
        <v>0</v>
      </c>
      <c r="M22" s="79">
        <f t="shared" si="1"/>
        <v>0</v>
      </c>
      <c r="N22" s="90">
        <f t="shared" si="2"/>
        <v>0</v>
      </c>
      <c r="O22" s="90">
        <f t="shared" si="3"/>
        <v>0</v>
      </c>
      <c r="P22" s="90">
        <f t="shared" si="4"/>
        <v>0</v>
      </c>
      <c r="Q22" s="136"/>
    </row>
    <row r="23" spans="1:17" ht="15">
      <c r="A23" s="17"/>
      <c r="B23" s="17"/>
      <c r="C23" s="40"/>
      <c r="D23" s="40"/>
      <c r="E23" s="40"/>
      <c r="K23" s="135"/>
      <c r="L23" s="79">
        <f t="shared" si="0"/>
        <v>0</v>
      </c>
      <c r="M23" s="79">
        <f t="shared" si="1"/>
        <v>0</v>
      </c>
      <c r="N23" s="90">
        <f t="shared" si="2"/>
        <v>0</v>
      </c>
      <c r="O23" s="90">
        <f t="shared" si="3"/>
        <v>0</v>
      </c>
      <c r="P23" s="90">
        <f t="shared" si="4"/>
        <v>0</v>
      </c>
      <c r="Q23" s="136"/>
    </row>
    <row r="24" spans="1:17" ht="15">
      <c r="A24" s="17"/>
      <c r="B24" s="17"/>
      <c r="C24" s="40"/>
      <c r="D24" s="40"/>
      <c r="E24" s="40"/>
      <c r="K24" s="135"/>
      <c r="L24" s="79">
        <f t="shared" si="0"/>
        <v>0</v>
      </c>
      <c r="M24" s="79">
        <f t="shared" si="1"/>
        <v>0</v>
      </c>
      <c r="N24" s="90">
        <f t="shared" si="2"/>
        <v>0</v>
      </c>
      <c r="O24" s="90">
        <f t="shared" si="3"/>
        <v>0</v>
      </c>
      <c r="P24" s="90">
        <f t="shared" si="4"/>
        <v>0</v>
      </c>
      <c r="Q24" s="136"/>
    </row>
    <row r="25" spans="1:17" ht="15">
      <c r="A25" s="17"/>
      <c r="B25" s="17"/>
      <c r="C25" s="40"/>
      <c r="D25" s="40"/>
      <c r="E25" s="40"/>
      <c r="K25" s="135"/>
      <c r="L25" s="79">
        <f t="shared" si="0"/>
        <v>0</v>
      </c>
      <c r="M25" s="79">
        <f t="shared" si="1"/>
        <v>0</v>
      </c>
      <c r="N25" s="90">
        <f t="shared" si="2"/>
        <v>0</v>
      </c>
      <c r="O25" s="90">
        <f t="shared" si="3"/>
        <v>0</v>
      </c>
      <c r="P25" s="90">
        <f t="shared" si="4"/>
        <v>0</v>
      </c>
      <c r="Q25" s="136"/>
    </row>
    <row r="26" spans="1:17" ht="15">
      <c r="A26" s="17"/>
      <c r="B26" s="17"/>
      <c r="C26" s="40"/>
      <c r="D26" s="40"/>
      <c r="E26" s="40"/>
      <c r="K26" s="135"/>
      <c r="L26" s="79">
        <f t="shared" si="0"/>
        <v>0</v>
      </c>
      <c r="M26" s="79">
        <f t="shared" si="1"/>
        <v>0</v>
      </c>
      <c r="N26" s="90">
        <f t="shared" si="2"/>
        <v>0</v>
      </c>
      <c r="O26" s="90">
        <f t="shared" si="3"/>
        <v>0</v>
      </c>
      <c r="P26" s="90">
        <f t="shared" si="4"/>
        <v>0</v>
      </c>
      <c r="Q26" s="136"/>
    </row>
    <row r="27" spans="1:17" ht="15">
      <c r="A27" s="17"/>
      <c r="B27" s="17"/>
      <c r="C27" s="40"/>
      <c r="D27" s="40"/>
      <c r="E27" s="40"/>
      <c r="K27" s="135"/>
      <c r="L27" s="106"/>
      <c r="M27" s="106"/>
      <c r="N27" s="106"/>
      <c r="O27" s="106"/>
      <c r="P27" s="106"/>
      <c r="Q27" s="136"/>
    </row>
    <row r="28" spans="1:17" ht="15">
      <c r="A28" s="17" t="s">
        <v>623</v>
      </c>
      <c r="B28" s="16"/>
      <c r="C28" s="57">
        <f>SUM(C7:C26)</f>
        <v>0</v>
      </c>
      <c r="D28" s="57">
        <f>SUM(D7:D26)</f>
        <v>0</v>
      </c>
      <c r="E28" s="57">
        <f>SUM(E7:E26)</f>
        <v>0</v>
      </c>
      <c r="K28" s="135"/>
      <c r="L28" s="79" t="str">
        <f>A28</f>
        <v>Top municipalities</v>
      </c>
      <c r="M28" s="79"/>
      <c r="N28" s="90">
        <f>C28</f>
        <v>0</v>
      </c>
      <c r="O28" s="90">
        <f>D28</f>
        <v>0</v>
      </c>
      <c r="P28" s="90">
        <f>E28</f>
        <v>0</v>
      </c>
      <c r="Q28" s="136"/>
    </row>
    <row r="29" spans="1:17" ht="15">
      <c r="A29" s="17" t="s">
        <v>620</v>
      </c>
      <c r="C29" s="37">
        <f>work_old!B29</f>
        <v>17661045672</v>
      </c>
      <c r="D29" s="37">
        <f>work_old!C29</f>
        <v>9897453363</v>
      </c>
      <c r="E29" s="37">
        <f>work_old!D29</f>
        <v>7763592309</v>
      </c>
      <c r="K29" s="135"/>
      <c r="L29" s="79" t="str">
        <f>A29</f>
        <v>New Jersey</v>
      </c>
      <c r="M29" s="79"/>
      <c r="N29" s="107">
        <f>C29</f>
        <v>17661045672</v>
      </c>
      <c r="O29" s="107">
        <f>D29</f>
        <v>9897453363</v>
      </c>
      <c r="P29" s="107">
        <f>E29</f>
        <v>7763592309</v>
      </c>
      <c r="Q29" s="136"/>
    </row>
    <row r="30" spans="1:17" ht="15">
      <c r="A30" s="17" t="s">
        <v>624</v>
      </c>
      <c r="C30" s="35">
        <f>C28/C29</f>
        <v>0</v>
      </c>
      <c r="D30" s="35">
        <f>D28/D29</f>
        <v>0</v>
      </c>
      <c r="E30" s="35">
        <f>E28/E29</f>
        <v>0</v>
      </c>
      <c r="K30" s="135"/>
      <c r="L30" s="79" t="str">
        <f>A30</f>
        <v>Top as a % of New Jersey</v>
      </c>
      <c r="M30" s="79"/>
      <c r="N30" s="108">
        <f>C30</f>
        <v>0</v>
      </c>
      <c r="O30" s="108">
        <f>D30</f>
        <v>0</v>
      </c>
      <c r="P30" s="108">
        <f>E30</f>
        <v>0</v>
      </c>
      <c r="Q30" s="136"/>
    </row>
    <row r="31" spans="1:17" ht="15">
      <c r="A31" s="17"/>
      <c r="C31" s="35"/>
      <c r="D31" s="35"/>
      <c r="E31" s="35"/>
      <c r="K31" s="135"/>
      <c r="L31" s="16"/>
      <c r="M31" s="16"/>
      <c r="N31" s="131"/>
      <c r="O31" s="131"/>
      <c r="P31" s="131"/>
      <c r="Q31" s="136"/>
    </row>
    <row r="32" spans="1:17" ht="15">
      <c r="A32" s="17"/>
      <c r="C32" s="35"/>
      <c r="D32" s="35"/>
      <c r="E32" s="35"/>
      <c r="K32" s="135"/>
      <c r="L32" s="16"/>
      <c r="M32" s="16"/>
      <c r="N32" s="131"/>
      <c r="O32" s="131"/>
      <c r="P32" s="131"/>
      <c r="Q32" s="136"/>
    </row>
    <row r="33" spans="1:17" ht="15">
      <c r="A33" s="17" t="str">
        <f>top_20!A33</f>
        <v>State Buildings</v>
      </c>
      <c r="B33" s="17">
        <f>top_20!B33</f>
        <v>0</v>
      </c>
      <c r="C33" s="40">
        <f>top_20!C33</f>
        <v>332000</v>
      </c>
      <c r="D33" s="40">
        <f>top_20!D33+top_20!E33</f>
        <v>0</v>
      </c>
      <c r="E33" s="40">
        <f>top_20!F33+top_20!G33</f>
        <v>332000</v>
      </c>
      <c r="K33" s="135"/>
      <c r="L33" s="79" t="str">
        <f>A33</f>
        <v>State Buildings</v>
      </c>
      <c r="M33" s="79"/>
      <c r="N33" s="107">
        <f>C33</f>
        <v>332000</v>
      </c>
      <c r="O33" s="107">
        <f>D33</f>
        <v>0</v>
      </c>
      <c r="P33" s="107">
        <f>E33</f>
        <v>332000</v>
      </c>
      <c r="Q33" s="136"/>
    </row>
    <row r="34" spans="1:17" ht="15">
      <c r="A34" s="17"/>
      <c r="C34" s="35"/>
      <c r="D34" s="35"/>
      <c r="E34" s="35"/>
      <c r="K34" s="135"/>
      <c r="L34" s="16"/>
      <c r="M34" s="16"/>
      <c r="N34" s="131"/>
      <c r="O34" s="131"/>
      <c r="P34" s="131"/>
      <c r="Q34" s="136"/>
    </row>
    <row r="35" spans="1:17" ht="15">
      <c r="A35" s="17"/>
      <c r="C35" s="35"/>
      <c r="D35" s="35"/>
      <c r="E35" s="35"/>
      <c r="K35" s="135"/>
      <c r="L35" s="16"/>
      <c r="M35" s="16"/>
      <c r="N35" s="131"/>
      <c r="O35" s="131"/>
      <c r="P35" s="131"/>
      <c r="Q35" s="136"/>
    </row>
    <row r="36" spans="11:17" ht="15.75" thickBot="1">
      <c r="K36" s="137"/>
      <c r="L36" s="138"/>
      <c r="M36" s="138"/>
      <c r="N36" s="138"/>
      <c r="O36" s="138"/>
      <c r="P36" s="138"/>
      <c r="Q36" s="13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C7" sqref="C7:G7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2021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623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08/08/2022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612</v>
      </c>
      <c r="E4" s="18" t="s">
        <v>612</v>
      </c>
      <c r="F4" s="18" t="s">
        <v>617</v>
      </c>
      <c r="G4" s="18" t="s">
        <v>617</v>
      </c>
      <c r="H4" s="3"/>
      <c r="I4" s="3"/>
    </row>
    <row r="5" spans="1:9" ht="15">
      <c r="A5" s="3"/>
      <c r="B5" s="7"/>
      <c r="C5" s="4"/>
      <c r="D5" s="19" t="s">
        <v>613</v>
      </c>
      <c r="E5" s="19" t="s">
        <v>615</v>
      </c>
      <c r="F5" s="19" t="s">
        <v>613</v>
      </c>
      <c r="G5" s="19" t="s">
        <v>615</v>
      </c>
      <c r="H5" s="3"/>
      <c r="I5" s="3"/>
    </row>
    <row r="6" spans="1:9" ht="15.75" thickBot="1">
      <c r="A6" s="10" t="s">
        <v>622</v>
      </c>
      <c r="B6" s="8" t="s">
        <v>728</v>
      </c>
      <c r="C6" s="22" t="s">
        <v>618</v>
      </c>
      <c r="D6" s="20" t="s">
        <v>614</v>
      </c>
      <c r="E6" s="20" t="s">
        <v>616</v>
      </c>
      <c r="F6" s="20" t="s">
        <v>614</v>
      </c>
      <c r="G6" s="20" t="s">
        <v>616</v>
      </c>
      <c r="H6" s="3"/>
      <c r="I6" s="29"/>
    </row>
    <row r="7" spans="1:14" ht="15.75" thickTop="1">
      <c r="A7" s="79" t="s">
        <v>1626</v>
      </c>
      <c r="B7" s="77" t="s">
        <v>1608</v>
      </c>
      <c r="C7" s="73">
        <f aca="true" t="shared" si="0" ref="C7:C26">D7+E7+F7+G7</f>
        <v>929676405</v>
      </c>
      <c r="D7" s="74">
        <v>515715314</v>
      </c>
      <c r="E7" s="74">
        <v>157216977</v>
      </c>
      <c r="F7" s="74">
        <v>129777219</v>
      </c>
      <c r="G7" s="74">
        <v>126966895</v>
      </c>
      <c r="H7" s="30"/>
      <c r="I7" s="55"/>
      <c r="J7" s="30">
        <v>1</v>
      </c>
      <c r="N7" s="54"/>
    </row>
    <row r="8" spans="1:14" ht="15">
      <c r="A8" s="79" t="s">
        <v>1513</v>
      </c>
      <c r="B8" s="77" t="s">
        <v>1472</v>
      </c>
      <c r="C8" s="75">
        <f t="shared" si="0"/>
        <v>669014125</v>
      </c>
      <c r="D8" s="76">
        <v>227699835</v>
      </c>
      <c r="E8" s="76">
        <v>58877877</v>
      </c>
      <c r="F8" s="76">
        <v>107140444</v>
      </c>
      <c r="G8" s="76">
        <v>275295969</v>
      </c>
      <c r="H8" s="30"/>
      <c r="I8" s="55"/>
      <c r="J8" s="30">
        <v>2</v>
      </c>
      <c r="N8" s="54"/>
    </row>
    <row r="9" spans="1:10" ht="15">
      <c r="A9" s="79" t="s">
        <v>3</v>
      </c>
      <c r="B9" s="77" t="s">
        <v>389</v>
      </c>
      <c r="C9" s="75">
        <f t="shared" si="0"/>
        <v>222127362</v>
      </c>
      <c r="D9" s="76">
        <v>81448268</v>
      </c>
      <c r="E9" s="76">
        <v>44567019</v>
      </c>
      <c r="F9" s="76">
        <v>36899206</v>
      </c>
      <c r="G9" s="76">
        <v>59212869</v>
      </c>
      <c r="H9" s="30"/>
      <c r="I9" s="55"/>
      <c r="J9" s="30">
        <v>3</v>
      </c>
    </row>
    <row r="10" spans="1:10" ht="15">
      <c r="A10" s="79" t="s">
        <v>2320</v>
      </c>
      <c r="B10" s="77" t="s">
        <v>1723</v>
      </c>
      <c r="C10" s="75">
        <f t="shared" si="0"/>
        <v>212989357</v>
      </c>
      <c r="D10" s="76">
        <v>39441580</v>
      </c>
      <c r="E10" s="76">
        <v>38578437</v>
      </c>
      <c r="F10" s="76">
        <v>66592896</v>
      </c>
      <c r="G10" s="76">
        <v>68376444</v>
      </c>
      <c r="H10" s="30"/>
      <c r="I10" s="55"/>
      <c r="J10" s="30">
        <v>4</v>
      </c>
    </row>
    <row r="11" spans="1:10" ht="15">
      <c r="A11" s="79" t="s">
        <v>113</v>
      </c>
      <c r="B11" s="77" t="s">
        <v>40</v>
      </c>
      <c r="C11" s="75">
        <f t="shared" si="0"/>
        <v>206241280</v>
      </c>
      <c r="D11" s="76">
        <v>32105393</v>
      </c>
      <c r="E11" s="76">
        <v>30921840</v>
      </c>
      <c r="F11" s="76">
        <v>74230791</v>
      </c>
      <c r="G11" s="76">
        <v>68983256</v>
      </c>
      <c r="H11" s="30"/>
      <c r="I11" s="55"/>
      <c r="J11" s="30">
        <v>5</v>
      </c>
    </row>
    <row r="12" spans="1:10" ht="15">
      <c r="A12" s="79" t="s">
        <v>430</v>
      </c>
      <c r="B12" s="77" t="s">
        <v>389</v>
      </c>
      <c r="C12" s="75">
        <f t="shared" si="0"/>
        <v>195858503</v>
      </c>
      <c r="D12" s="76">
        <v>101082231</v>
      </c>
      <c r="E12" s="76">
        <v>22733693</v>
      </c>
      <c r="F12" s="76">
        <v>38470752</v>
      </c>
      <c r="G12" s="76">
        <v>33571827</v>
      </c>
      <c r="H12" s="30"/>
      <c r="I12" s="55"/>
      <c r="J12" s="30">
        <v>6</v>
      </c>
    </row>
    <row r="13" spans="1:10" ht="15">
      <c r="A13" s="79" t="s">
        <v>785</v>
      </c>
      <c r="B13" s="77" t="s">
        <v>741</v>
      </c>
      <c r="C13" s="75">
        <f t="shared" si="0"/>
        <v>186883314</v>
      </c>
      <c r="D13" s="76">
        <v>180013300</v>
      </c>
      <c r="E13" s="76">
        <v>4834805</v>
      </c>
      <c r="F13" s="76">
        <v>1069255</v>
      </c>
      <c r="G13" s="76">
        <v>965954</v>
      </c>
      <c r="H13" s="30"/>
      <c r="I13" s="55"/>
      <c r="J13" s="30">
        <v>7</v>
      </c>
    </row>
    <row r="14" spans="1:10" ht="15">
      <c r="A14" s="79" t="s">
        <v>572</v>
      </c>
      <c r="B14" s="77" t="s">
        <v>40</v>
      </c>
      <c r="C14" s="75">
        <f t="shared" si="0"/>
        <v>178635791</v>
      </c>
      <c r="D14" s="76">
        <v>7482000</v>
      </c>
      <c r="E14" s="76">
        <v>10337342</v>
      </c>
      <c r="F14" s="76">
        <v>93678872</v>
      </c>
      <c r="G14" s="76">
        <v>67137577</v>
      </c>
      <c r="H14" s="47"/>
      <c r="I14" s="55"/>
      <c r="J14" s="30">
        <v>8</v>
      </c>
    </row>
    <row r="15" spans="1:10" ht="15">
      <c r="A15" s="79" t="s">
        <v>1076</v>
      </c>
      <c r="B15" s="77" t="s">
        <v>937</v>
      </c>
      <c r="C15" s="75">
        <f t="shared" si="0"/>
        <v>173446417</v>
      </c>
      <c r="D15" s="76">
        <v>52246850</v>
      </c>
      <c r="E15" s="76">
        <v>26449144</v>
      </c>
      <c r="F15" s="76">
        <v>28036000</v>
      </c>
      <c r="G15" s="76">
        <v>66714423</v>
      </c>
      <c r="H15" s="30"/>
      <c r="I15" s="55"/>
      <c r="J15" s="30">
        <v>9</v>
      </c>
    </row>
    <row r="16" spans="1:10" ht="15">
      <c r="A16" s="79" t="s">
        <v>55</v>
      </c>
      <c r="B16" s="77" t="s">
        <v>40</v>
      </c>
      <c r="C16" s="75">
        <f t="shared" si="0"/>
        <v>167104083</v>
      </c>
      <c r="D16" s="76">
        <v>44003194</v>
      </c>
      <c r="E16" s="76">
        <v>36775360</v>
      </c>
      <c r="F16" s="76">
        <v>16100218</v>
      </c>
      <c r="G16" s="76">
        <v>70225311</v>
      </c>
      <c r="H16" s="30"/>
      <c r="I16" s="55"/>
      <c r="J16" s="30">
        <v>10</v>
      </c>
    </row>
    <row r="17" spans="1:10" ht="15">
      <c r="A17" s="79" t="s">
        <v>1719</v>
      </c>
      <c r="B17" s="77" t="s">
        <v>741</v>
      </c>
      <c r="C17" s="75">
        <f t="shared" si="0"/>
        <v>166892510</v>
      </c>
      <c r="D17" s="76">
        <v>78468094</v>
      </c>
      <c r="E17" s="76">
        <v>27384109</v>
      </c>
      <c r="F17" s="76">
        <v>4688060</v>
      </c>
      <c r="G17" s="76">
        <v>56352247</v>
      </c>
      <c r="H17" s="30"/>
      <c r="I17" s="55"/>
      <c r="J17" s="30">
        <v>11</v>
      </c>
    </row>
    <row r="18" spans="1:10" ht="15">
      <c r="A18" s="79" t="s">
        <v>793</v>
      </c>
      <c r="B18" s="77" t="s">
        <v>741</v>
      </c>
      <c r="C18" s="75">
        <f t="shared" si="0"/>
        <v>164813913</v>
      </c>
      <c r="D18" s="76">
        <v>12349600</v>
      </c>
      <c r="E18" s="76">
        <v>40068033</v>
      </c>
      <c r="F18" s="76">
        <v>31473150</v>
      </c>
      <c r="G18" s="76">
        <v>80923130</v>
      </c>
      <c r="H18" s="30"/>
      <c r="I18" s="55"/>
      <c r="J18" s="30">
        <v>12</v>
      </c>
    </row>
    <row r="19" spans="1:10" ht="15">
      <c r="A19" s="79" t="s">
        <v>1569</v>
      </c>
      <c r="B19" s="77" t="s">
        <v>40</v>
      </c>
      <c r="C19" s="75">
        <f t="shared" si="0"/>
        <v>163142075</v>
      </c>
      <c r="D19" s="76">
        <v>61047984</v>
      </c>
      <c r="E19" s="76">
        <v>28976449</v>
      </c>
      <c r="F19" s="76">
        <v>52948716</v>
      </c>
      <c r="G19" s="76">
        <v>20168926</v>
      </c>
      <c r="H19" s="30"/>
      <c r="I19" s="55"/>
      <c r="J19" s="30">
        <v>13</v>
      </c>
    </row>
    <row r="20" spans="1:10" ht="15">
      <c r="A20" s="79" t="s">
        <v>903</v>
      </c>
      <c r="B20" s="77" t="s">
        <v>1723</v>
      </c>
      <c r="C20" s="75">
        <f t="shared" si="0"/>
        <v>162142022</v>
      </c>
      <c r="D20" s="76">
        <v>10564901</v>
      </c>
      <c r="E20" s="76">
        <v>39320255</v>
      </c>
      <c r="F20" s="76">
        <v>64746328</v>
      </c>
      <c r="G20" s="76">
        <v>47510538</v>
      </c>
      <c r="H20" s="30"/>
      <c r="I20" s="55"/>
      <c r="J20" s="30">
        <v>14</v>
      </c>
    </row>
    <row r="21" spans="1:10" ht="15">
      <c r="A21" s="79" t="s">
        <v>1632</v>
      </c>
      <c r="B21" s="77" t="s">
        <v>1608</v>
      </c>
      <c r="C21" s="75">
        <f t="shared" si="0"/>
        <v>158587370</v>
      </c>
      <c r="D21" s="76">
        <v>86065115</v>
      </c>
      <c r="E21" s="76">
        <v>10146577</v>
      </c>
      <c r="F21" s="76">
        <v>36567500</v>
      </c>
      <c r="G21" s="76">
        <v>25808178</v>
      </c>
      <c r="H21" s="30"/>
      <c r="I21" s="55"/>
      <c r="J21" s="30">
        <v>15</v>
      </c>
    </row>
    <row r="22" spans="1:10" ht="15">
      <c r="A22" s="79" t="s">
        <v>776</v>
      </c>
      <c r="B22" s="77" t="s">
        <v>741</v>
      </c>
      <c r="C22" s="75">
        <f t="shared" si="0"/>
        <v>156402286</v>
      </c>
      <c r="D22" s="76">
        <v>14295918</v>
      </c>
      <c r="E22" s="76">
        <v>17162341</v>
      </c>
      <c r="F22" s="76">
        <v>122569041</v>
      </c>
      <c r="G22" s="76">
        <v>2374986</v>
      </c>
      <c r="H22" s="30"/>
      <c r="I22" s="55"/>
      <c r="J22" s="30">
        <v>16</v>
      </c>
    </row>
    <row r="23" spans="1:10" ht="15">
      <c r="A23" s="79" t="s">
        <v>101</v>
      </c>
      <c r="B23" s="77" t="s">
        <v>40</v>
      </c>
      <c r="C23" s="75">
        <f t="shared" si="0"/>
        <v>142015450</v>
      </c>
      <c r="D23" s="76">
        <v>6045532</v>
      </c>
      <c r="E23" s="76">
        <v>23218563</v>
      </c>
      <c r="F23" s="76">
        <v>52041498</v>
      </c>
      <c r="G23" s="76">
        <v>60709857</v>
      </c>
      <c r="H23" s="30"/>
      <c r="I23" s="55"/>
      <c r="J23" s="30">
        <v>17</v>
      </c>
    </row>
    <row r="24" spans="1:10" ht="15">
      <c r="A24" s="79" t="s">
        <v>873</v>
      </c>
      <c r="B24" s="77" t="s">
        <v>867</v>
      </c>
      <c r="C24" s="75">
        <f t="shared" si="0"/>
        <v>140403855</v>
      </c>
      <c r="D24" s="76">
        <v>4881301</v>
      </c>
      <c r="E24" s="76">
        <v>32643290</v>
      </c>
      <c r="F24" s="76">
        <v>48430265</v>
      </c>
      <c r="G24" s="76">
        <v>54448999</v>
      </c>
      <c r="H24" s="30"/>
      <c r="I24" s="55"/>
      <c r="J24" s="30">
        <v>18</v>
      </c>
    </row>
    <row r="25" spans="1:10" ht="15">
      <c r="A25" s="79" t="s">
        <v>439</v>
      </c>
      <c r="B25" s="77" t="s">
        <v>389</v>
      </c>
      <c r="C25" s="75">
        <f t="shared" si="0"/>
        <v>135969430</v>
      </c>
      <c r="D25" s="76">
        <v>104474228</v>
      </c>
      <c r="E25" s="76">
        <v>30065481</v>
      </c>
      <c r="F25" s="76">
        <v>1057000</v>
      </c>
      <c r="G25" s="76">
        <v>372721</v>
      </c>
      <c r="H25" s="30"/>
      <c r="I25" s="55"/>
      <c r="J25" s="30">
        <v>19</v>
      </c>
    </row>
    <row r="26" spans="1:10" ht="15">
      <c r="A26" s="79" t="s">
        <v>1552</v>
      </c>
      <c r="B26" s="77" t="s">
        <v>586</v>
      </c>
      <c r="C26" s="75">
        <f t="shared" si="0"/>
        <v>134049328</v>
      </c>
      <c r="D26" s="76">
        <v>4779580</v>
      </c>
      <c r="E26" s="76">
        <v>27768663</v>
      </c>
      <c r="F26" s="76">
        <v>39490990</v>
      </c>
      <c r="G26" s="76">
        <v>62010095</v>
      </c>
      <c r="H26" s="30"/>
      <c r="I26" s="55"/>
      <c r="J26" s="30">
        <v>20</v>
      </c>
    </row>
    <row r="27" spans="1:10" ht="15">
      <c r="A27" s="16"/>
      <c r="B27" s="58"/>
      <c r="C27" s="48"/>
      <c r="D27" s="30"/>
      <c r="E27" s="30"/>
      <c r="F27" s="30"/>
      <c r="G27" s="30"/>
      <c r="H27" s="30"/>
      <c r="I27" s="55"/>
      <c r="J27" s="30"/>
    </row>
    <row r="28" spans="1:10" ht="15">
      <c r="A28" s="17" t="s">
        <v>623</v>
      </c>
      <c r="B28" s="16"/>
      <c r="C28" s="40">
        <f>SUM(C7:C26)</f>
        <v>4666394876</v>
      </c>
      <c r="D28" s="30">
        <f>SUM(D7:D26)</f>
        <v>1664210218</v>
      </c>
      <c r="E28" s="30">
        <f>SUM(E7:E26)</f>
        <v>708046255</v>
      </c>
      <c r="F28" s="30">
        <f>SUM(F7:F26)</f>
        <v>1046008201</v>
      </c>
      <c r="G28" s="30">
        <f>SUM(G7:G26)</f>
        <v>1248130202</v>
      </c>
      <c r="I28" s="3"/>
      <c r="J28" s="30"/>
    </row>
    <row r="29" spans="1:7" ht="15">
      <c r="A29" s="17" t="s">
        <v>620</v>
      </c>
      <c r="C29" s="33">
        <f>work!F30</f>
        <v>17661045672</v>
      </c>
      <c r="D29" s="33">
        <f>work!G30</f>
        <v>5276237145</v>
      </c>
      <c r="E29" s="33">
        <f>work!H30</f>
        <v>4621216218</v>
      </c>
      <c r="F29" s="33">
        <f>work!I30</f>
        <v>2838890097</v>
      </c>
      <c r="G29" s="33">
        <f>work!J30</f>
        <v>4924702212</v>
      </c>
    </row>
    <row r="30" spans="1:7" ht="15">
      <c r="A30" s="17" t="s">
        <v>624</v>
      </c>
      <c r="C30" s="35">
        <f>C28/C29</f>
        <v>0.26421962564754303</v>
      </c>
      <c r="D30" s="35">
        <f>D28/D29</f>
        <v>0.3154161142239561</v>
      </c>
      <c r="E30" s="35">
        <f>E28/E29</f>
        <v>0.15321643082660885</v>
      </c>
      <c r="F30" s="35">
        <f>F28/F29</f>
        <v>0.36845674374832976</v>
      </c>
      <c r="G30" s="35">
        <f>G28/G29</f>
        <v>0.25344277649086816</v>
      </c>
    </row>
    <row r="33" spans="1:7" ht="15">
      <c r="A33" s="85" t="s">
        <v>731</v>
      </c>
      <c r="C33" s="73">
        <f>work!F28</f>
        <v>332000</v>
      </c>
      <c r="D33" s="74">
        <f>work!G28</f>
        <v>0</v>
      </c>
      <c r="E33" s="74">
        <f>work!H28</f>
        <v>0</v>
      </c>
      <c r="F33" s="74">
        <f>work!I28</f>
        <v>5000</v>
      </c>
      <c r="G33" s="74">
        <f>work!J28</f>
        <v>327000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5" width="2.6640625" style="0" customWidth="1"/>
    <col min="6" max="13" width="8.88671875" style="42" customWidth="1"/>
  </cols>
  <sheetData>
    <row r="1" ht="15.75">
      <c r="A1" s="14" t="str">
        <f>work!A1</f>
        <v>Estimated cost of construction authorized by building permits, 2021</v>
      </c>
    </row>
    <row r="2" ht="15">
      <c r="A2" s="15" t="str">
        <f>work!A2</f>
        <v>Source:  New Jersey Department of Community Affairs, 08/08/2022</v>
      </c>
    </row>
    <row r="3" ht="15">
      <c r="A3" s="15"/>
    </row>
    <row r="4" spans="1:11" ht="15">
      <c r="A4" s="3"/>
      <c r="B4" s="3"/>
      <c r="H4" s="28"/>
      <c r="I4" s="28"/>
      <c r="J4" s="28"/>
      <c r="K4" s="28"/>
    </row>
    <row r="5" spans="1:11" ht="15">
      <c r="A5" s="3"/>
      <c r="B5" s="202"/>
      <c r="C5" s="202"/>
      <c r="D5" s="202"/>
      <c r="E5" s="185"/>
      <c r="H5" s="19"/>
      <c r="I5" s="19"/>
      <c r="J5" s="19"/>
      <c r="K5" s="19"/>
    </row>
    <row r="6" spans="1:11" ht="15.75" thickBot="1">
      <c r="A6" s="10" t="s">
        <v>728</v>
      </c>
      <c r="B6" s="22" t="s">
        <v>618</v>
      </c>
      <c r="C6" s="36" t="s">
        <v>612</v>
      </c>
      <c r="D6" s="36" t="s">
        <v>617</v>
      </c>
      <c r="E6" s="188"/>
      <c r="F6" s="187" t="s">
        <v>815</v>
      </c>
      <c r="H6" s="28"/>
      <c r="I6" s="28"/>
      <c r="J6" s="28"/>
      <c r="K6" s="28"/>
    </row>
    <row r="7" spans="1:11" ht="15.75" thickTop="1">
      <c r="A7" s="31" t="s">
        <v>867</v>
      </c>
      <c r="B7" s="33">
        <f>C7+D7</f>
        <v>525568316</v>
      </c>
      <c r="C7" s="34">
        <f>work!G7+work!H7</f>
        <v>311560261</v>
      </c>
      <c r="D7" s="37">
        <f>work!I7+work!J7</f>
        <v>214008055</v>
      </c>
      <c r="E7" s="37"/>
      <c r="F7" s="186">
        <f>work!L7</f>
        <v>14</v>
      </c>
      <c r="G7" s="32"/>
      <c r="H7" s="34"/>
      <c r="I7" s="34"/>
      <c r="J7" s="34"/>
      <c r="K7" s="34"/>
    </row>
    <row r="8" spans="1:11" ht="15">
      <c r="A8" s="31" t="s">
        <v>937</v>
      </c>
      <c r="B8" s="31">
        <f aca="true" t="shared" si="0" ref="B8:B29">C8+D8</f>
        <v>1724602112</v>
      </c>
      <c r="C8" s="32">
        <f>work!G8+work!H8</f>
        <v>1091083849</v>
      </c>
      <c r="D8" s="38">
        <f>work!I8+work!J8</f>
        <v>633518263</v>
      </c>
      <c r="E8" s="38"/>
      <c r="F8" s="186">
        <f>work!L8</f>
        <v>1</v>
      </c>
      <c r="G8" s="32"/>
      <c r="H8" s="32"/>
      <c r="I8" s="32"/>
      <c r="J8" s="32"/>
      <c r="K8" s="32"/>
    </row>
    <row r="9" spans="1:11" ht="15">
      <c r="A9" s="31" t="s">
        <v>1148</v>
      </c>
      <c r="B9" s="31">
        <f t="shared" si="0"/>
        <v>905187346</v>
      </c>
      <c r="C9" s="32">
        <f>work!G9+work!H9</f>
        <v>446165176</v>
      </c>
      <c r="D9" s="38">
        <f>work!I9+work!J9</f>
        <v>459022170</v>
      </c>
      <c r="E9" s="38"/>
      <c r="F9" s="186">
        <f>work!L9</f>
        <v>9</v>
      </c>
      <c r="G9" s="32"/>
      <c r="H9" s="32"/>
      <c r="I9" s="32"/>
      <c r="J9" s="32"/>
      <c r="K9" s="32"/>
    </row>
    <row r="10" spans="1:11" ht="15">
      <c r="A10" s="31" t="s">
        <v>1268</v>
      </c>
      <c r="B10" s="31">
        <f t="shared" si="0"/>
        <v>523583595</v>
      </c>
      <c r="C10" s="32">
        <f>work!G10+work!H10</f>
        <v>284700425</v>
      </c>
      <c r="D10" s="38">
        <f>work!I10+work!J10</f>
        <v>238883170</v>
      </c>
      <c r="E10" s="38"/>
      <c r="F10" s="186">
        <f>work!L10</f>
        <v>15</v>
      </c>
      <c r="G10" s="32"/>
      <c r="H10" s="32"/>
      <c r="I10" s="32"/>
      <c r="J10" s="32"/>
      <c r="K10" s="32"/>
    </row>
    <row r="11" spans="1:11" ht="15">
      <c r="A11" s="31" t="s">
        <v>1380</v>
      </c>
      <c r="B11" s="31">
        <f t="shared" si="0"/>
        <v>513750573</v>
      </c>
      <c r="C11" s="32">
        <f>work!G11+work!H11</f>
        <v>434784079</v>
      </c>
      <c r="D11" s="38">
        <f>work!I11+work!J11</f>
        <v>78966494</v>
      </c>
      <c r="E11" s="38"/>
      <c r="F11" s="186">
        <f>work!L11</f>
        <v>16</v>
      </c>
      <c r="G11" s="32"/>
      <c r="H11" s="32"/>
      <c r="I11" s="32"/>
      <c r="J11" s="32"/>
      <c r="K11" s="32"/>
    </row>
    <row r="12" spans="1:11" ht="15">
      <c r="A12" s="31" t="s">
        <v>1429</v>
      </c>
      <c r="B12" s="31">
        <f t="shared" si="0"/>
        <v>174262439</v>
      </c>
      <c r="C12" s="32">
        <f>work!G12+work!H12</f>
        <v>51818002</v>
      </c>
      <c r="D12" s="38">
        <f>work!I12+work!J12</f>
        <v>122444437</v>
      </c>
      <c r="E12" s="38"/>
      <c r="F12" s="186">
        <f>work!L12</f>
        <v>18</v>
      </c>
      <c r="G12" s="32"/>
      <c r="H12" s="32"/>
      <c r="I12" s="32"/>
      <c r="J12" s="32"/>
      <c r="K12" s="32"/>
    </row>
    <row r="13" spans="1:11" ht="15">
      <c r="A13" s="31" t="s">
        <v>1472</v>
      </c>
      <c r="B13" s="31">
        <f t="shared" si="0"/>
        <v>1662451380</v>
      </c>
      <c r="C13" s="32">
        <f>work!G13+work!H13</f>
        <v>971733585</v>
      </c>
      <c r="D13" s="38">
        <f>work!I13+work!J13</f>
        <v>690717795</v>
      </c>
      <c r="E13" s="38"/>
      <c r="F13" s="186">
        <f>work!L13</f>
        <v>2</v>
      </c>
      <c r="G13" s="32"/>
      <c r="H13" s="32"/>
      <c r="I13" s="32"/>
      <c r="J13" s="32"/>
      <c r="K13" s="32"/>
    </row>
    <row r="14" spans="1:11" ht="15">
      <c r="A14" s="31" t="s">
        <v>1537</v>
      </c>
      <c r="B14" s="31">
        <f t="shared" si="0"/>
        <v>546321801</v>
      </c>
      <c r="C14" s="32">
        <f>work!G14+work!H14</f>
        <v>198213836</v>
      </c>
      <c r="D14" s="38">
        <f>work!I14+work!J14</f>
        <v>348107965</v>
      </c>
      <c r="E14" s="38"/>
      <c r="F14" s="186">
        <f>work!L14</f>
        <v>13</v>
      </c>
      <c r="G14" s="32"/>
      <c r="H14" s="32"/>
      <c r="I14" s="32"/>
      <c r="J14" s="32"/>
      <c r="K14" s="32"/>
    </row>
    <row r="15" spans="1:11" ht="15">
      <c r="A15" s="31" t="s">
        <v>1608</v>
      </c>
      <c r="B15" s="31">
        <f t="shared" si="0"/>
        <v>1486388669</v>
      </c>
      <c r="C15" s="32">
        <f>work!G15+work!H15</f>
        <v>974476602</v>
      </c>
      <c r="D15" s="38">
        <f>work!I15+work!J15</f>
        <v>511912067</v>
      </c>
      <c r="E15" s="38"/>
      <c r="F15" s="186">
        <f>work!L15</f>
        <v>4</v>
      </c>
      <c r="G15" s="32"/>
      <c r="H15" s="32"/>
      <c r="I15" s="32"/>
      <c r="J15" s="32"/>
      <c r="K15" s="32"/>
    </row>
    <row r="16" spans="1:11" ht="15">
      <c r="A16" s="31" t="s">
        <v>1645</v>
      </c>
      <c r="B16" s="31">
        <f t="shared" si="0"/>
        <v>246891733</v>
      </c>
      <c r="C16" s="32">
        <f>work!G16+work!H16</f>
        <v>166315449</v>
      </c>
      <c r="D16" s="38">
        <f>work!I16+work!J16</f>
        <v>80576284</v>
      </c>
      <c r="E16" s="38"/>
      <c r="F16" s="186">
        <f>work!L16</f>
        <v>17</v>
      </c>
      <c r="G16" s="32"/>
      <c r="H16" s="32"/>
      <c r="I16" s="32"/>
      <c r="J16" s="32"/>
      <c r="K16" s="32"/>
    </row>
    <row r="17" spans="1:11" ht="15">
      <c r="A17" s="31" t="s">
        <v>1723</v>
      </c>
      <c r="B17" s="31">
        <f t="shared" si="0"/>
        <v>821157421</v>
      </c>
      <c r="C17" s="32">
        <f>work!G17+work!H17</f>
        <v>271246789</v>
      </c>
      <c r="D17" s="38">
        <f>work!I17+work!J17</f>
        <v>549910632</v>
      </c>
      <c r="E17" s="38"/>
      <c r="F17" s="186">
        <f>work!L17</f>
        <v>10</v>
      </c>
      <c r="G17" s="32"/>
      <c r="H17" s="32"/>
      <c r="I17" s="32"/>
      <c r="J17" s="32"/>
      <c r="K17" s="32"/>
    </row>
    <row r="18" spans="1:11" ht="15">
      <c r="A18" s="31" t="s">
        <v>40</v>
      </c>
      <c r="B18" s="31">
        <f t="shared" si="0"/>
        <v>1617405396</v>
      </c>
      <c r="C18" s="32">
        <f>work!G18+work!H18</f>
        <v>565184111</v>
      </c>
      <c r="D18" s="38">
        <f>work!I18+work!J18</f>
        <v>1052221285</v>
      </c>
      <c r="E18" s="38"/>
      <c r="F18" s="186">
        <f>work!L18</f>
        <v>3</v>
      </c>
      <c r="G18" s="32"/>
      <c r="H18" s="32"/>
      <c r="I18" s="32"/>
      <c r="J18" s="32"/>
      <c r="K18" s="32"/>
    </row>
    <row r="19" spans="1:11" ht="15">
      <c r="A19" s="31" t="s">
        <v>114</v>
      </c>
      <c r="B19" s="31">
        <f t="shared" si="0"/>
        <v>1401809815</v>
      </c>
      <c r="C19" s="32">
        <f>work!G19+work!H19</f>
        <v>873331836</v>
      </c>
      <c r="D19" s="38">
        <f>work!I19+work!J19</f>
        <v>528477979</v>
      </c>
      <c r="E19" s="38"/>
      <c r="F19" s="186">
        <f>work!L19</f>
        <v>5</v>
      </c>
      <c r="G19" s="32"/>
      <c r="H19" s="32"/>
      <c r="I19" s="32"/>
      <c r="J19" s="32"/>
      <c r="K19" s="32"/>
    </row>
    <row r="20" spans="1:11" ht="15">
      <c r="A20" s="31" t="s">
        <v>272</v>
      </c>
      <c r="B20" s="31">
        <f t="shared" si="0"/>
        <v>1084627114</v>
      </c>
      <c r="C20" s="32">
        <f>work!G20+work!H20</f>
        <v>706671478</v>
      </c>
      <c r="D20" s="38">
        <f>work!I20+work!J20</f>
        <v>377955636</v>
      </c>
      <c r="E20" s="38"/>
      <c r="F20" s="186">
        <f>work!L20</f>
        <v>8</v>
      </c>
      <c r="G20" s="32"/>
      <c r="H20" s="32"/>
      <c r="I20" s="32"/>
      <c r="J20" s="32"/>
      <c r="K20" s="32"/>
    </row>
    <row r="21" spans="1:11" ht="15">
      <c r="A21" s="31" t="s">
        <v>389</v>
      </c>
      <c r="B21" s="31">
        <f t="shared" si="0"/>
        <v>1322625787</v>
      </c>
      <c r="C21" s="32">
        <f>work!G21+work!H21</f>
        <v>992227579</v>
      </c>
      <c r="D21" s="38">
        <f>work!I21+work!J21</f>
        <v>330398208</v>
      </c>
      <c r="E21" s="38"/>
      <c r="F21" s="186">
        <f>work!L21</f>
        <v>6</v>
      </c>
      <c r="G21" s="32"/>
      <c r="H21" s="32"/>
      <c r="I21" s="32"/>
      <c r="J21" s="32"/>
      <c r="K21" s="32"/>
    </row>
    <row r="22" spans="1:11" ht="15">
      <c r="A22" s="31" t="s">
        <v>487</v>
      </c>
      <c r="B22" s="31">
        <f t="shared" si="0"/>
        <v>570361982</v>
      </c>
      <c r="C22" s="32">
        <f>work!G22+work!H22</f>
        <v>261089217</v>
      </c>
      <c r="D22" s="38">
        <f>work!I22+work!J22</f>
        <v>309272765</v>
      </c>
      <c r="E22" s="38"/>
      <c r="F22" s="186">
        <f>work!L22</f>
        <v>12</v>
      </c>
      <c r="G22" s="32"/>
      <c r="H22" s="32"/>
      <c r="I22" s="32"/>
      <c r="J22" s="32"/>
      <c r="K22" s="32"/>
    </row>
    <row r="23" spans="1:11" ht="15">
      <c r="A23" s="31" t="s">
        <v>535</v>
      </c>
      <c r="B23" s="31">
        <f t="shared" si="0"/>
        <v>127056389</v>
      </c>
      <c r="C23" s="32">
        <f>work!G23+work!H23</f>
        <v>29502209</v>
      </c>
      <c r="D23" s="38">
        <f>work!I23+work!J23</f>
        <v>97554180</v>
      </c>
      <c r="E23" s="38"/>
      <c r="F23" s="186">
        <f>work!L23</f>
        <v>21</v>
      </c>
      <c r="G23" s="32"/>
      <c r="H23" s="32"/>
      <c r="I23" s="32"/>
      <c r="J23" s="32"/>
      <c r="K23" s="32"/>
    </row>
    <row r="24" spans="1:11" ht="15">
      <c r="A24" s="31" t="s">
        <v>586</v>
      </c>
      <c r="B24" s="31">
        <f t="shared" si="0"/>
        <v>767608644</v>
      </c>
      <c r="C24" s="32">
        <f>work!G24+work!H24</f>
        <v>387632317</v>
      </c>
      <c r="D24" s="38">
        <f>work!I24+work!J24</f>
        <v>379976327</v>
      </c>
      <c r="E24" s="38"/>
      <c r="F24" s="186">
        <f>work!L24</f>
        <v>11</v>
      </c>
      <c r="G24" s="32"/>
      <c r="H24" s="32"/>
      <c r="I24" s="32"/>
      <c r="J24" s="32"/>
      <c r="K24" s="32"/>
    </row>
    <row r="25" spans="1:11" ht="15">
      <c r="A25" s="31" t="s">
        <v>660</v>
      </c>
      <c r="B25" s="31">
        <f t="shared" si="0"/>
        <v>161526843</v>
      </c>
      <c r="C25" s="32">
        <f>work!G25+work!H25</f>
        <v>110090007</v>
      </c>
      <c r="D25" s="38">
        <f>work!I25+work!J25</f>
        <v>51436836</v>
      </c>
      <c r="E25" s="38"/>
      <c r="F25" s="186">
        <f>work!L25</f>
        <v>20</v>
      </c>
      <c r="G25" s="32"/>
      <c r="H25" s="32"/>
      <c r="I25" s="32"/>
      <c r="J25" s="32"/>
      <c r="K25" s="32"/>
    </row>
    <row r="26" spans="1:11" ht="15">
      <c r="A26" s="31" t="s">
        <v>741</v>
      </c>
      <c r="B26" s="31">
        <f t="shared" si="0"/>
        <v>1306822072</v>
      </c>
      <c r="C26" s="32">
        <f>work!G26+work!H26</f>
        <v>707041009</v>
      </c>
      <c r="D26" s="38">
        <f>work!I26+work!J26</f>
        <v>599781063</v>
      </c>
      <c r="E26" s="38"/>
      <c r="F26" s="186">
        <f>work!L26</f>
        <v>7</v>
      </c>
      <c r="G26" s="32"/>
      <c r="H26" s="32"/>
      <c r="I26" s="32"/>
      <c r="J26" s="32"/>
      <c r="K26" s="32"/>
    </row>
    <row r="27" spans="1:11" ht="15">
      <c r="A27" s="31" t="s">
        <v>806</v>
      </c>
      <c r="B27" s="31">
        <f t="shared" si="0"/>
        <v>170704245</v>
      </c>
      <c r="C27" s="32">
        <f>work!G27+work!H27</f>
        <v>62585547</v>
      </c>
      <c r="D27" s="38">
        <f>work!I27+work!J27</f>
        <v>108118698</v>
      </c>
      <c r="E27" s="38"/>
      <c r="F27" s="186">
        <f>work!L27</f>
        <v>19</v>
      </c>
      <c r="G27" s="32"/>
      <c r="H27" s="32"/>
      <c r="I27" s="32"/>
      <c r="J27" s="32"/>
      <c r="K27" s="32"/>
    </row>
    <row r="28" spans="1:11" ht="15">
      <c r="A28" s="31" t="s">
        <v>619</v>
      </c>
      <c r="B28" s="31">
        <f t="shared" si="0"/>
        <v>332000</v>
      </c>
      <c r="C28" s="32">
        <f>work!G28+work!H28</f>
        <v>0</v>
      </c>
      <c r="D28" s="38">
        <f>work!I28+work!J28</f>
        <v>332000</v>
      </c>
      <c r="E28" s="38"/>
      <c r="F28" s="32"/>
      <c r="G28" s="32"/>
      <c r="H28" s="32"/>
      <c r="I28" s="32"/>
      <c r="J28" s="32"/>
      <c r="K28" s="32"/>
    </row>
    <row r="29" spans="1:11" ht="15">
      <c r="A29" s="31" t="s">
        <v>620</v>
      </c>
      <c r="B29" s="33">
        <f t="shared" si="0"/>
        <v>17661045672</v>
      </c>
      <c r="C29" s="33">
        <f>SUM(C7:C28)</f>
        <v>9897453363</v>
      </c>
      <c r="D29" s="33">
        <f>SUM(D7:D28)</f>
        <v>7763592309</v>
      </c>
      <c r="E29" s="33"/>
      <c r="F29" s="32"/>
      <c r="G29" s="32"/>
      <c r="H29" s="34"/>
      <c r="I29" s="34"/>
      <c r="J29" s="34"/>
      <c r="K29" s="34"/>
    </row>
    <row r="31" spans="3:5" ht="15">
      <c r="C31" s="54"/>
      <c r="D31" s="54"/>
      <c r="E31" s="54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2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4.4453125" style="0" bestFit="1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  <col min="12" max="12" width="8.88671875" style="165" customWidth="1"/>
    <col min="14" max="14" width="14.99609375" style="0" bestFit="1" customWidth="1"/>
    <col min="15" max="15" width="13.4453125" style="0" bestFit="1" customWidth="1"/>
    <col min="16" max="16" width="10.6640625" style="0" bestFit="1" customWidth="1"/>
    <col min="17" max="17" width="9.88671875" style="0" bestFit="1" customWidth="1"/>
    <col min="20" max="21" width="10.6640625" style="0" bestFit="1" customWidth="1"/>
    <col min="23" max="23" width="1.99609375" style="0" customWidth="1"/>
    <col min="24" max="24" width="14.3359375" style="0" customWidth="1"/>
    <col min="25" max="25" width="2.6640625" style="0" customWidth="1"/>
    <col min="26" max="26" width="14.6640625" style="0" customWidth="1"/>
    <col min="27" max="27" width="13.88671875" style="0" customWidth="1"/>
    <col min="28" max="28" width="2.21484375" style="0" customWidth="1"/>
    <col min="29" max="29" width="13.3359375" style="0" customWidth="1"/>
    <col min="30" max="30" width="1.4375" style="0" customWidth="1"/>
    <col min="31" max="31" width="7.3359375" style="165" customWidth="1"/>
    <col min="32" max="32" width="1.5625" style="0" customWidth="1"/>
    <col min="34" max="34" width="9.10546875" style="0" bestFit="1" customWidth="1"/>
  </cols>
  <sheetData>
    <row r="1" spans="1:31" s="2" customFormat="1" ht="18.75" thickBot="1">
      <c r="A1" s="14" t="s">
        <v>2330</v>
      </c>
      <c r="B1" s="3"/>
      <c r="C1" s="3"/>
      <c r="D1" s="3"/>
      <c r="G1" s="12"/>
      <c r="H1" s="12"/>
      <c r="I1" s="12"/>
      <c r="J1" s="12"/>
      <c r="K1" s="12"/>
      <c r="L1" s="161"/>
      <c r="W1" s="71" t="s">
        <v>2291</v>
      </c>
      <c r="AE1" s="161"/>
    </row>
    <row r="2" spans="1:32" s="2" customFormat="1" ht="15" customHeight="1" thickTop="1">
      <c r="A2" s="15" t="s">
        <v>2332</v>
      </c>
      <c r="B2" s="3"/>
      <c r="C2" s="3"/>
      <c r="D2" s="3"/>
      <c r="G2" s="12"/>
      <c r="H2" s="12"/>
      <c r="I2" s="12"/>
      <c r="J2" s="12"/>
      <c r="K2" s="12"/>
      <c r="L2" s="161"/>
      <c r="W2" s="109"/>
      <c r="X2" s="110" t="str">
        <f>A1</f>
        <v>Estimated cost of construction authorized by building permits, 2021</v>
      </c>
      <c r="Y2" s="111"/>
      <c r="Z2" s="111"/>
      <c r="AA2" s="111"/>
      <c r="AB2" s="111"/>
      <c r="AC2" s="111"/>
      <c r="AD2" s="111"/>
      <c r="AE2" s="166"/>
      <c r="AF2" s="112"/>
    </row>
    <row r="3" spans="7:32" s="3" customFormat="1" ht="15" customHeight="1" thickBot="1">
      <c r="G3" s="39"/>
      <c r="H3" s="39"/>
      <c r="I3" s="13"/>
      <c r="J3" s="21"/>
      <c r="K3" s="21"/>
      <c r="L3" s="160"/>
      <c r="W3" s="122"/>
      <c r="X3" s="123" t="str">
        <f>A2</f>
        <v>Source:  New Jersey Department of Community Affairs, 08/08/2022</v>
      </c>
      <c r="Y3" s="124"/>
      <c r="Z3" s="124"/>
      <c r="AA3" s="124"/>
      <c r="AB3" s="124"/>
      <c r="AC3" s="124"/>
      <c r="AD3" s="124"/>
      <c r="AE3" s="167"/>
      <c r="AF3" s="125"/>
    </row>
    <row r="4" spans="2:32" s="3" customFormat="1" ht="15" customHeight="1" thickTop="1">
      <c r="B4" s="7">
        <v>1980</v>
      </c>
      <c r="G4" s="18" t="s">
        <v>612</v>
      </c>
      <c r="H4" s="18" t="s">
        <v>612</v>
      </c>
      <c r="I4" s="18" t="s">
        <v>617</v>
      </c>
      <c r="J4" s="18" t="s">
        <v>617</v>
      </c>
      <c r="K4" s="18"/>
      <c r="L4" s="160"/>
      <c r="W4" s="120"/>
      <c r="X4" s="121"/>
      <c r="Y4" s="121"/>
      <c r="Z4" s="121"/>
      <c r="AA4" s="4"/>
      <c r="AB4" s="97"/>
      <c r="AC4" s="4"/>
      <c r="AD4" s="121"/>
      <c r="AE4" s="168"/>
      <c r="AF4" s="114"/>
    </row>
    <row r="5" spans="2:32" s="3" customFormat="1" ht="15" customHeight="1">
      <c r="B5" s="7" t="s">
        <v>726</v>
      </c>
      <c r="C5" s="1" t="s">
        <v>730</v>
      </c>
      <c r="E5" s="4"/>
      <c r="F5" s="4"/>
      <c r="G5" s="19" t="s">
        <v>613</v>
      </c>
      <c r="H5" s="19" t="s">
        <v>615</v>
      </c>
      <c r="I5" s="19" t="s">
        <v>613</v>
      </c>
      <c r="J5" s="19" t="s">
        <v>615</v>
      </c>
      <c r="K5" s="19"/>
      <c r="L5" s="160"/>
      <c r="W5" s="113"/>
      <c r="X5" s="4"/>
      <c r="Y5" s="4"/>
      <c r="Z5" s="4"/>
      <c r="AA5" s="97" t="str">
        <f>G4</f>
        <v>Residential</v>
      </c>
      <c r="AB5" s="96"/>
      <c r="AC5" s="97" t="str">
        <f>I4</f>
        <v>Nonresidential</v>
      </c>
      <c r="AD5" s="4"/>
      <c r="AE5" s="169"/>
      <c r="AF5" s="114"/>
    </row>
    <row r="6" spans="1:32" s="3" customFormat="1" ht="15" customHeight="1" thickBot="1">
      <c r="A6" s="10" t="s">
        <v>729</v>
      </c>
      <c r="B6" s="8" t="s">
        <v>727</v>
      </c>
      <c r="C6" s="11" t="s">
        <v>2288</v>
      </c>
      <c r="D6" s="10" t="s">
        <v>728</v>
      </c>
      <c r="E6" s="9" t="s">
        <v>622</v>
      </c>
      <c r="F6" s="22" t="s">
        <v>618</v>
      </c>
      <c r="G6" s="20" t="s">
        <v>614</v>
      </c>
      <c r="H6" s="20" t="s">
        <v>616</v>
      </c>
      <c r="I6" s="20" t="s">
        <v>614</v>
      </c>
      <c r="J6" s="20" t="s">
        <v>616</v>
      </c>
      <c r="K6" s="28"/>
      <c r="L6" s="162" t="s">
        <v>815</v>
      </c>
      <c r="W6" s="113"/>
      <c r="X6" s="10" t="str">
        <f>D6</f>
        <v>county</v>
      </c>
      <c r="Y6" s="29"/>
      <c r="Z6" s="86" t="str">
        <f>F6</f>
        <v>Total</v>
      </c>
      <c r="AA6" s="86" t="str">
        <f>G6</f>
        <v>construction</v>
      </c>
      <c r="AB6" s="86"/>
      <c r="AC6" s="86" t="str">
        <f>I6</f>
        <v>construction</v>
      </c>
      <c r="AD6" s="4"/>
      <c r="AE6" s="170" t="str">
        <f aca="true" t="shared" si="0" ref="AE6:AE27">L6</f>
        <v>rank</v>
      </c>
      <c r="AF6" s="114"/>
    </row>
    <row r="7" spans="1:32" s="3" customFormat="1" ht="15" customHeight="1" thickTop="1">
      <c r="A7" s="25"/>
      <c r="B7" s="26"/>
      <c r="C7" s="24"/>
      <c r="D7" s="31" t="s">
        <v>867</v>
      </c>
      <c r="E7" s="27"/>
      <c r="F7" s="33">
        <f>SUM(F32:F54)</f>
        <v>525568316</v>
      </c>
      <c r="G7" s="33">
        <f>SUM(G32:G54)</f>
        <v>181636669</v>
      </c>
      <c r="H7" s="33">
        <f>SUM(H32:H54)</f>
        <v>129923592</v>
      </c>
      <c r="I7" s="33">
        <f>SUM(I32:I54)</f>
        <v>79283412</v>
      </c>
      <c r="J7" s="33">
        <f>SUM(J32:J54)</f>
        <v>134724643</v>
      </c>
      <c r="K7" s="33"/>
      <c r="L7" s="194">
        <v>14</v>
      </c>
      <c r="N7" s="38"/>
      <c r="O7" s="194"/>
      <c r="P7" s="193"/>
      <c r="Q7" s="33"/>
      <c r="W7" s="113"/>
      <c r="X7" s="87" t="str">
        <f>D7</f>
        <v>Atlantic</v>
      </c>
      <c r="Y7" s="88"/>
      <c r="Z7" s="89">
        <f>F7</f>
        <v>525568316</v>
      </c>
      <c r="AA7" s="89">
        <f>G7+H7</f>
        <v>311560261</v>
      </c>
      <c r="AB7" s="89"/>
      <c r="AC7" s="89">
        <f>I7+J7</f>
        <v>214008055</v>
      </c>
      <c r="AD7" s="88"/>
      <c r="AE7" s="171">
        <f t="shared" si="0"/>
        <v>14</v>
      </c>
      <c r="AF7" s="114"/>
    </row>
    <row r="8" spans="1:32" s="3" customFormat="1" ht="15" customHeight="1">
      <c r="A8" s="25"/>
      <c r="B8" s="26"/>
      <c r="C8" s="24"/>
      <c r="D8" s="31" t="s">
        <v>937</v>
      </c>
      <c r="E8" s="27"/>
      <c r="F8" s="31">
        <f>SUM(F55:F124)</f>
        <v>1724602112</v>
      </c>
      <c r="G8" s="31">
        <f>SUM(G55:G124)</f>
        <v>541321228</v>
      </c>
      <c r="H8" s="31">
        <f>SUM(H55:H124)</f>
        <v>549762621</v>
      </c>
      <c r="I8" s="31">
        <f>SUM(I55:I124)</f>
        <v>180306108</v>
      </c>
      <c r="J8" s="31">
        <f>SUM(J55:J124)</f>
        <v>453212155</v>
      </c>
      <c r="K8" s="31"/>
      <c r="L8" s="194">
        <v>1</v>
      </c>
      <c r="N8" s="38"/>
      <c r="O8" s="194"/>
      <c r="P8" s="193"/>
      <c r="Q8" s="31"/>
      <c r="W8" s="113"/>
      <c r="X8" s="90" t="str">
        <f>D8</f>
        <v>Bergen</v>
      </c>
      <c r="Y8" s="91"/>
      <c r="Z8" s="90">
        <f>F8</f>
        <v>1724602112</v>
      </c>
      <c r="AA8" s="87">
        <f>G8+H8</f>
        <v>1091083849</v>
      </c>
      <c r="AB8" s="90"/>
      <c r="AC8" s="87">
        <f>I8+J8</f>
        <v>633518263</v>
      </c>
      <c r="AD8" s="92"/>
      <c r="AE8" s="172">
        <f t="shared" si="0"/>
        <v>1</v>
      </c>
      <c r="AF8" s="114"/>
    </row>
    <row r="9" spans="1:32" s="3" customFormat="1" ht="15" customHeight="1">
      <c r="A9" s="25"/>
      <c r="B9" s="26"/>
      <c r="C9" s="24"/>
      <c r="D9" s="31" t="s">
        <v>1148</v>
      </c>
      <c r="E9" s="27"/>
      <c r="F9" s="31">
        <f>SUM(F125:F164)</f>
        <v>905187346</v>
      </c>
      <c r="G9" s="31">
        <f>SUM(G125:G164)</f>
        <v>241144729</v>
      </c>
      <c r="H9" s="31">
        <f>SUM(H125:H164)</f>
        <v>205020447</v>
      </c>
      <c r="I9" s="31">
        <f>SUM(I125:I164)</f>
        <v>219369615</v>
      </c>
      <c r="J9" s="31">
        <f>SUM(J125:J164)</f>
        <v>239652555</v>
      </c>
      <c r="K9" s="31"/>
      <c r="L9" s="194">
        <v>9</v>
      </c>
      <c r="N9" s="38"/>
      <c r="O9" s="194"/>
      <c r="P9" s="193"/>
      <c r="Q9" s="31"/>
      <c r="W9" s="113"/>
      <c r="X9" s="90" t="str">
        <f aca="true" t="shared" si="1" ref="X9:X30">D9</f>
        <v>Burlington</v>
      </c>
      <c r="Y9" s="91"/>
      <c r="Z9" s="90">
        <f aca="true" t="shared" si="2" ref="Z9:Z28">F9</f>
        <v>905187346</v>
      </c>
      <c r="AA9" s="87">
        <f aca="true" t="shared" si="3" ref="AA9:AA28">G9+H9</f>
        <v>446165176</v>
      </c>
      <c r="AB9" s="90"/>
      <c r="AC9" s="87">
        <f aca="true" t="shared" si="4" ref="AC9:AC28">I9+J9</f>
        <v>459022170</v>
      </c>
      <c r="AD9" s="92"/>
      <c r="AE9" s="172">
        <f t="shared" si="0"/>
        <v>9</v>
      </c>
      <c r="AF9" s="114"/>
    </row>
    <row r="10" spans="1:32" s="3" customFormat="1" ht="15" customHeight="1">
      <c r="A10" s="25"/>
      <c r="B10" s="26"/>
      <c r="C10" s="24"/>
      <c r="D10" s="31" t="s">
        <v>1268</v>
      </c>
      <c r="E10" s="27"/>
      <c r="F10" s="31">
        <f>SUM(F165:F201)</f>
        <v>523583595</v>
      </c>
      <c r="G10" s="31">
        <f>SUM(G165:G201)</f>
        <v>94561458</v>
      </c>
      <c r="H10" s="31">
        <f>SUM(H165:H201)</f>
        <v>190138967</v>
      </c>
      <c r="I10" s="31">
        <f>SUM(I165:I201)</f>
        <v>59262213</v>
      </c>
      <c r="J10" s="31">
        <f>SUM(J165:J201)</f>
        <v>179620957</v>
      </c>
      <c r="K10" s="31"/>
      <c r="L10" s="194">
        <v>15</v>
      </c>
      <c r="N10" s="38"/>
      <c r="O10" s="194"/>
      <c r="P10" s="193"/>
      <c r="Q10" s="31"/>
      <c r="W10" s="113"/>
      <c r="X10" s="90" t="str">
        <f t="shared" si="1"/>
        <v>Camden</v>
      </c>
      <c r="Y10" s="91"/>
      <c r="Z10" s="90">
        <f t="shared" si="2"/>
        <v>523583595</v>
      </c>
      <c r="AA10" s="87">
        <f t="shared" si="3"/>
        <v>284700425</v>
      </c>
      <c r="AB10" s="90"/>
      <c r="AC10" s="87">
        <f t="shared" si="4"/>
        <v>238883170</v>
      </c>
      <c r="AD10" s="92"/>
      <c r="AE10" s="172">
        <f t="shared" si="0"/>
        <v>15</v>
      </c>
      <c r="AF10" s="114"/>
    </row>
    <row r="11" spans="1:32" s="3" customFormat="1" ht="15" customHeight="1">
      <c r="A11" s="25"/>
      <c r="B11" s="26"/>
      <c r="C11" s="24"/>
      <c r="D11" s="31" t="s">
        <v>1380</v>
      </c>
      <c r="E11" s="27"/>
      <c r="F11" s="31">
        <f>SUM(F202:F217)</f>
        <v>513750573</v>
      </c>
      <c r="G11" s="31">
        <f>SUM(G202:G217)</f>
        <v>326935634</v>
      </c>
      <c r="H11" s="31">
        <f>SUM(H202:H217)</f>
        <v>107848445</v>
      </c>
      <c r="I11" s="31">
        <f>SUM(I202:I217)</f>
        <v>21539905</v>
      </c>
      <c r="J11" s="31">
        <f>SUM(J202:J217)</f>
        <v>57426589</v>
      </c>
      <c r="K11" s="31"/>
      <c r="L11" s="194">
        <v>16</v>
      </c>
      <c r="N11" s="38"/>
      <c r="O11" s="194"/>
      <c r="P11" s="193"/>
      <c r="Q11" s="31"/>
      <c r="W11" s="113"/>
      <c r="X11" s="90" t="str">
        <f t="shared" si="1"/>
        <v>Cape May</v>
      </c>
      <c r="Y11" s="91"/>
      <c r="Z11" s="90">
        <f t="shared" si="2"/>
        <v>513750573</v>
      </c>
      <c r="AA11" s="87">
        <f t="shared" si="3"/>
        <v>434784079</v>
      </c>
      <c r="AB11" s="90"/>
      <c r="AC11" s="87">
        <f t="shared" si="4"/>
        <v>78966494</v>
      </c>
      <c r="AD11" s="92"/>
      <c r="AE11" s="172">
        <f t="shared" si="0"/>
        <v>16</v>
      </c>
      <c r="AF11" s="114"/>
    </row>
    <row r="12" spans="1:32" s="3" customFormat="1" ht="15" customHeight="1">
      <c r="A12" s="25"/>
      <c r="B12" s="26"/>
      <c r="C12" s="24"/>
      <c r="D12" s="31" t="s">
        <v>1429</v>
      </c>
      <c r="E12" s="27"/>
      <c r="F12" s="31">
        <f>SUM(F218:F231)</f>
        <v>174262439</v>
      </c>
      <c r="G12" s="31">
        <f>SUM(G218:G231)</f>
        <v>20797064</v>
      </c>
      <c r="H12" s="31">
        <f>SUM(H218:H231)</f>
        <v>31020938</v>
      </c>
      <c r="I12" s="31">
        <f>SUM(I218:I231)</f>
        <v>35269990</v>
      </c>
      <c r="J12" s="31">
        <f>SUM(J218:J231)</f>
        <v>87174447</v>
      </c>
      <c r="K12" s="31"/>
      <c r="L12" s="194">
        <v>18</v>
      </c>
      <c r="N12" s="38"/>
      <c r="O12" s="194"/>
      <c r="P12" s="193"/>
      <c r="Q12" s="31"/>
      <c r="W12" s="113"/>
      <c r="X12" s="90" t="str">
        <f t="shared" si="1"/>
        <v>Cumberland</v>
      </c>
      <c r="Y12" s="91"/>
      <c r="Z12" s="90">
        <f t="shared" si="2"/>
        <v>174262439</v>
      </c>
      <c r="AA12" s="87">
        <f t="shared" si="3"/>
        <v>51818002</v>
      </c>
      <c r="AB12" s="90"/>
      <c r="AC12" s="87">
        <f t="shared" si="4"/>
        <v>122444437</v>
      </c>
      <c r="AD12" s="92"/>
      <c r="AE12" s="172">
        <f t="shared" si="0"/>
        <v>18</v>
      </c>
      <c r="AF12" s="114"/>
    </row>
    <row r="13" spans="1:32" s="3" customFormat="1" ht="15" customHeight="1">
      <c r="A13" s="25"/>
      <c r="B13" s="26"/>
      <c r="C13" s="24"/>
      <c r="D13" s="31" t="s">
        <v>1472</v>
      </c>
      <c r="E13" s="27"/>
      <c r="F13" s="31">
        <f>SUM(F232:F253)</f>
        <v>1662451380</v>
      </c>
      <c r="G13" s="31">
        <f>SUM(G232:G253)</f>
        <v>536255939</v>
      </c>
      <c r="H13" s="31">
        <f>SUM(H232:H253)</f>
        <v>435477646</v>
      </c>
      <c r="I13" s="31">
        <f>SUM(I232:I253)</f>
        <v>183890963</v>
      </c>
      <c r="J13" s="31">
        <f>SUM(J232:J253)</f>
        <v>506826832</v>
      </c>
      <c r="K13" s="31"/>
      <c r="L13" s="194">
        <v>2</v>
      </c>
      <c r="N13" s="38"/>
      <c r="O13" s="194"/>
      <c r="P13" s="193"/>
      <c r="Q13" s="31"/>
      <c r="W13" s="113"/>
      <c r="X13" s="90" t="str">
        <f t="shared" si="1"/>
        <v>Essex</v>
      </c>
      <c r="Y13" s="91"/>
      <c r="Z13" s="90">
        <f t="shared" si="2"/>
        <v>1662451380</v>
      </c>
      <c r="AA13" s="87">
        <f t="shared" si="3"/>
        <v>971733585</v>
      </c>
      <c r="AB13" s="90"/>
      <c r="AC13" s="87">
        <f t="shared" si="4"/>
        <v>690717795</v>
      </c>
      <c r="AD13" s="92"/>
      <c r="AE13" s="172">
        <f t="shared" si="0"/>
        <v>2</v>
      </c>
      <c r="AF13" s="114"/>
    </row>
    <row r="14" spans="1:32" s="3" customFormat="1" ht="15" customHeight="1">
      <c r="A14" s="25"/>
      <c r="B14" s="26"/>
      <c r="C14" s="24"/>
      <c r="D14" s="31" t="s">
        <v>1537</v>
      </c>
      <c r="E14" s="27"/>
      <c r="F14" s="31">
        <f>SUM(F254:F277)</f>
        <v>546321801</v>
      </c>
      <c r="G14" s="31">
        <f>SUM(G254:G277)</f>
        <v>77950019</v>
      </c>
      <c r="H14" s="31">
        <f>SUM(H254:H277)</f>
        <v>120263817</v>
      </c>
      <c r="I14" s="31">
        <f>SUM(I254:I277)</f>
        <v>110798053</v>
      </c>
      <c r="J14" s="31">
        <f>SUM(J254:J277)</f>
        <v>237309912</v>
      </c>
      <c r="K14" s="31"/>
      <c r="L14" s="194">
        <v>13</v>
      </c>
      <c r="N14" s="38"/>
      <c r="O14" s="194"/>
      <c r="P14" s="193"/>
      <c r="Q14" s="31"/>
      <c r="W14" s="113"/>
      <c r="X14" s="90" t="str">
        <f t="shared" si="1"/>
        <v>Gloucester</v>
      </c>
      <c r="Y14" s="91"/>
      <c r="Z14" s="90">
        <f t="shared" si="2"/>
        <v>546321801</v>
      </c>
      <c r="AA14" s="87">
        <f t="shared" si="3"/>
        <v>198213836</v>
      </c>
      <c r="AB14" s="90"/>
      <c r="AC14" s="87">
        <f t="shared" si="4"/>
        <v>348107965</v>
      </c>
      <c r="AD14" s="92"/>
      <c r="AE14" s="172">
        <f t="shared" si="0"/>
        <v>13</v>
      </c>
      <c r="AF14" s="114"/>
    </row>
    <row r="15" spans="1:32" s="3" customFormat="1" ht="15" customHeight="1">
      <c r="A15" s="25"/>
      <c r="B15" s="26"/>
      <c r="C15" s="24"/>
      <c r="D15" s="31" t="s">
        <v>1608</v>
      </c>
      <c r="E15" s="27"/>
      <c r="F15" s="31">
        <f>SUM(F278:F289)</f>
        <v>1486388669</v>
      </c>
      <c r="G15" s="31">
        <f>SUM(G278:G289)</f>
        <v>686049059</v>
      </c>
      <c r="H15" s="31">
        <f>SUM(H278:H289)</f>
        <v>288427543</v>
      </c>
      <c r="I15" s="31">
        <f>SUM(I278:I289)</f>
        <v>222313810</v>
      </c>
      <c r="J15" s="31">
        <f>SUM(J278:J289)</f>
        <v>289598257</v>
      </c>
      <c r="K15" s="31"/>
      <c r="L15" s="194">
        <v>4</v>
      </c>
      <c r="N15" s="38"/>
      <c r="O15" s="194"/>
      <c r="P15" s="193"/>
      <c r="Q15" s="31"/>
      <c r="W15" s="113"/>
      <c r="X15" s="90" t="str">
        <f t="shared" si="1"/>
        <v>Hudson</v>
      </c>
      <c r="Y15" s="91"/>
      <c r="Z15" s="90">
        <f t="shared" si="2"/>
        <v>1486388669</v>
      </c>
      <c r="AA15" s="87">
        <f t="shared" si="3"/>
        <v>974476602</v>
      </c>
      <c r="AB15" s="90"/>
      <c r="AC15" s="87">
        <f t="shared" si="4"/>
        <v>511912067</v>
      </c>
      <c r="AD15" s="92"/>
      <c r="AE15" s="172">
        <f t="shared" si="0"/>
        <v>4</v>
      </c>
      <c r="AF15" s="114"/>
    </row>
    <row r="16" spans="1:32" s="3" customFormat="1" ht="15" customHeight="1">
      <c r="A16" s="25"/>
      <c r="B16" s="26"/>
      <c r="C16" s="24"/>
      <c r="D16" s="31" t="s">
        <v>1645</v>
      </c>
      <c r="E16" s="27"/>
      <c r="F16" s="31">
        <f>SUM(F290:F315)</f>
        <v>246891733</v>
      </c>
      <c r="G16" s="31">
        <f>SUM(G290:G315)</f>
        <v>79394310</v>
      </c>
      <c r="H16" s="31">
        <f>SUM(H290:H315)</f>
        <v>86921139</v>
      </c>
      <c r="I16" s="31">
        <f>SUM(I290:I315)</f>
        <v>19824791</v>
      </c>
      <c r="J16" s="31">
        <f>SUM(J290:J315)</f>
        <v>60751493</v>
      </c>
      <c r="K16" s="31"/>
      <c r="L16" s="194">
        <v>17</v>
      </c>
      <c r="N16" s="38"/>
      <c r="O16" s="194"/>
      <c r="P16" s="193"/>
      <c r="Q16" s="31"/>
      <c r="W16" s="113"/>
      <c r="X16" s="90" t="str">
        <f t="shared" si="1"/>
        <v>Hunterdon</v>
      </c>
      <c r="Y16" s="91"/>
      <c r="Z16" s="90">
        <f t="shared" si="2"/>
        <v>246891733</v>
      </c>
      <c r="AA16" s="87">
        <f t="shared" si="3"/>
        <v>166315449</v>
      </c>
      <c r="AB16" s="90"/>
      <c r="AC16" s="87">
        <f t="shared" si="4"/>
        <v>80576284</v>
      </c>
      <c r="AD16" s="92"/>
      <c r="AE16" s="172">
        <f t="shared" si="0"/>
        <v>17</v>
      </c>
      <c r="AF16" s="114"/>
    </row>
    <row r="17" spans="1:32" s="3" customFormat="1" ht="15" customHeight="1">
      <c r="A17" s="25"/>
      <c r="B17" s="26"/>
      <c r="C17" s="24"/>
      <c r="D17" s="31" t="s">
        <v>1723</v>
      </c>
      <c r="E17" s="27"/>
      <c r="F17" s="31">
        <f>SUM(F316:F328)</f>
        <v>821157421</v>
      </c>
      <c r="G17" s="31">
        <f>SUM(G316:G328)</f>
        <v>85119735</v>
      </c>
      <c r="H17" s="31">
        <f>SUM(H316:H328)</f>
        <v>186127054</v>
      </c>
      <c r="I17" s="31">
        <f>SUM(I316:I328)</f>
        <v>215372039</v>
      </c>
      <c r="J17" s="31">
        <f>SUM(J316:J328)</f>
        <v>334538593</v>
      </c>
      <c r="K17" s="31"/>
      <c r="L17" s="194">
        <v>10</v>
      </c>
      <c r="N17" s="38"/>
      <c r="O17" s="194"/>
      <c r="P17" s="193"/>
      <c r="Q17" s="31"/>
      <c r="W17" s="113"/>
      <c r="X17" s="90" t="str">
        <f t="shared" si="1"/>
        <v>Mercer</v>
      </c>
      <c r="Y17" s="91"/>
      <c r="Z17" s="90">
        <f t="shared" si="2"/>
        <v>821157421</v>
      </c>
      <c r="AA17" s="87">
        <f t="shared" si="3"/>
        <v>271246789</v>
      </c>
      <c r="AB17" s="90"/>
      <c r="AC17" s="87">
        <f t="shared" si="4"/>
        <v>549910632</v>
      </c>
      <c r="AD17" s="92"/>
      <c r="AE17" s="172">
        <f t="shared" si="0"/>
        <v>10</v>
      </c>
      <c r="AF17" s="114"/>
    </row>
    <row r="18" spans="1:32" s="3" customFormat="1" ht="15" customHeight="1">
      <c r="A18" s="25"/>
      <c r="B18" s="26"/>
      <c r="C18" s="24"/>
      <c r="D18" s="31" t="s">
        <v>40</v>
      </c>
      <c r="E18" s="27"/>
      <c r="F18" s="31">
        <f>SUM(F329:F353)</f>
        <v>1617405396</v>
      </c>
      <c r="G18" s="31">
        <f>SUM(G329:G353)</f>
        <v>246509710</v>
      </c>
      <c r="H18" s="31">
        <f>SUM(H329:H353)</f>
        <v>318674401</v>
      </c>
      <c r="I18" s="31">
        <f>SUM(I329:I353)</f>
        <v>475835123</v>
      </c>
      <c r="J18" s="31">
        <f>SUM(J329:J353)</f>
        <v>576386162</v>
      </c>
      <c r="K18" s="31"/>
      <c r="L18" s="194">
        <v>3</v>
      </c>
      <c r="N18" s="38"/>
      <c r="O18" s="194"/>
      <c r="P18" s="193"/>
      <c r="Q18" s="31"/>
      <c r="W18" s="113"/>
      <c r="X18" s="90" t="str">
        <f t="shared" si="1"/>
        <v>Middlesex</v>
      </c>
      <c r="Y18" s="91"/>
      <c r="Z18" s="90">
        <f t="shared" si="2"/>
        <v>1617405396</v>
      </c>
      <c r="AA18" s="87">
        <f t="shared" si="3"/>
        <v>565184111</v>
      </c>
      <c r="AB18" s="90"/>
      <c r="AC18" s="87">
        <f t="shared" si="4"/>
        <v>1052221285</v>
      </c>
      <c r="AD18" s="92"/>
      <c r="AE18" s="172">
        <f t="shared" si="0"/>
        <v>3</v>
      </c>
      <c r="AF18" s="114"/>
    </row>
    <row r="19" spans="1:32" s="3" customFormat="1" ht="15" customHeight="1">
      <c r="A19" s="25"/>
      <c r="B19" s="26"/>
      <c r="C19" s="24"/>
      <c r="D19" s="31" t="s">
        <v>114</v>
      </c>
      <c r="E19" s="27"/>
      <c r="F19" s="31">
        <f>SUM(F354:F406)</f>
        <v>1401809815</v>
      </c>
      <c r="G19" s="31">
        <f>SUM(G354:G406)</f>
        <v>387441638</v>
      </c>
      <c r="H19" s="31">
        <f>SUM(H354:H406)</f>
        <v>485890198</v>
      </c>
      <c r="I19" s="31">
        <f>SUM(I354:I406)</f>
        <v>208287864</v>
      </c>
      <c r="J19" s="31">
        <f>SUM(J354:J406)</f>
        <v>320190115</v>
      </c>
      <c r="K19" s="31"/>
      <c r="L19" s="194">
        <v>5</v>
      </c>
      <c r="N19" s="38"/>
      <c r="O19" s="194"/>
      <c r="P19" s="193"/>
      <c r="Q19" s="31"/>
      <c r="W19" s="113"/>
      <c r="X19" s="90" t="str">
        <f t="shared" si="1"/>
        <v>Monmouth</v>
      </c>
      <c r="Y19" s="91"/>
      <c r="Z19" s="90">
        <f t="shared" si="2"/>
        <v>1401809815</v>
      </c>
      <c r="AA19" s="87">
        <f t="shared" si="3"/>
        <v>873331836</v>
      </c>
      <c r="AB19" s="90"/>
      <c r="AC19" s="87">
        <f t="shared" si="4"/>
        <v>528477979</v>
      </c>
      <c r="AD19" s="92"/>
      <c r="AE19" s="172">
        <f t="shared" si="0"/>
        <v>5</v>
      </c>
      <c r="AF19" s="114"/>
    </row>
    <row r="20" spans="1:32" s="3" customFormat="1" ht="15" customHeight="1">
      <c r="A20" s="25"/>
      <c r="B20" s="26"/>
      <c r="C20" s="24"/>
      <c r="D20" s="31" t="s">
        <v>272</v>
      </c>
      <c r="E20" s="27"/>
      <c r="F20" s="31">
        <f>SUM(F407:F445)</f>
        <v>1084627114</v>
      </c>
      <c r="G20" s="31">
        <f>SUM(G407:G445)</f>
        <v>358210430</v>
      </c>
      <c r="H20" s="31">
        <f>SUM(H407:H445)</f>
        <v>348461048</v>
      </c>
      <c r="I20" s="31">
        <f>SUM(I407:I445)</f>
        <v>87212203</v>
      </c>
      <c r="J20" s="31">
        <f>SUM(J407:J445)</f>
        <v>290743433</v>
      </c>
      <c r="K20" s="31"/>
      <c r="L20" s="194">
        <v>8</v>
      </c>
      <c r="N20" s="38"/>
      <c r="O20" s="194"/>
      <c r="P20" s="193"/>
      <c r="Q20" s="31"/>
      <c r="W20" s="113"/>
      <c r="X20" s="90" t="str">
        <f t="shared" si="1"/>
        <v>Morris</v>
      </c>
      <c r="Y20" s="91"/>
      <c r="Z20" s="90">
        <f t="shared" si="2"/>
        <v>1084627114</v>
      </c>
      <c r="AA20" s="87">
        <f t="shared" si="3"/>
        <v>706671478</v>
      </c>
      <c r="AB20" s="90"/>
      <c r="AC20" s="87">
        <f t="shared" si="4"/>
        <v>377955636</v>
      </c>
      <c r="AD20" s="92"/>
      <c r="AE20" s="172">
        <f t="shared" si="0"/>
        <v>8</v>
      </c>
      <c r="AF20" s="114"/>
    </row>
    <row r="21" spans="1:32" s="3" customFormat="1" ht="15" customHeight="1">
      <c r="A21" s="25"/>
      <c r="B21" s="26"/>
      <c r="C21" s="24"/>
      <c r="D21" s="31" t="s">
        <v>389</v>
      </c>
      <c r="E21" s="27"/>
      <c r="F21" s="31">
        <f>SUM(F446:F478)</f>
        <v>1322625787</v>
      </c>
      <c r="G21" s="31">
        <f>SUM(G446:G478)</f>
        <v>656806982</v>
      </c>
      <c r="H21" s="31">
        <f>SUM(H446:H478)</f>
        <v>335420597</v>
      </c>
      <c r="I21" s="31">
        <f>SUM(I446:I478)</f>
        <v>135445787</v>
      </c>
      <c r="J21" s="31">
        <f>SUM(J446:J478)</f>
        <v>194952421</v>
      </c>
      <c r="K21" s="31"/>
      <c r="L21" s="194">
        <v>6</v>
      </c>
      <c r="N21" s="38"/>
      <c r="O21" s="194"/>
      <c r="P21" s="193"/>
      <c r="Q21" s="31"/>
      <c r="W21" s="113"/>
      <c r="X21" s="90" t="str">
        <f t="shared" si="1"/>
        <v>Ocean</v>
      </c>
      <c r="Y21" s="91"/>
      <c r="Z21" s="90">
        <f t="shared" si="2"/>
        <v>1322625787</v>
      </c>
      <c r="AA21" s="87">
        <f t="shared" si="3"/>
        <v>992227579</v>
      </c>
      <c r="AB21" s="90"/>
      <c r="AC21" s="87">
        <f t="shared" si="4"/>
        <v>330398208</v>
      </c>
      <c r="AD21" s="92"/>
      <c r="AE21" s="172">
        <f t="shared" si="0"/>
        <v>6</v>
      </c>
      <c r="AF21" s="114"/>
    </row>
    <row r="22" spans="1:32" s="3" customFormat="1" ht="15" customHeight="1">
      <c r="A22" s="25"/>
      <c r="B22" s="26"/>
      <c r="C22" s="24"/>
      <c r="D22" s="31" t="s">
        <v>487</v>
      </c>
      <c r="E22" s="27"/>
      <c r="F22" s="31">
        <f>SUM(F479:F494)</f>
        <v>570361982</v>
      </c>
      <c r="G22" s="31">
        <f>SUM(G479:G494)</f>
        <v>102645599</v>
      </c>
      <c r="H22" s="31">
        <f>SUM(H479:H494)</f>
        <v>158443618</v>
      </c>
      <c r="I22" s="31">
        <f>SUM(I479:I494)</f>
        <v>97664145</v>
      </c>
      <c r="J22" s="31">
        <f>SUM(J479:J494)</f>
        <v>211608620</v>
      </c>
      <c r="K22" s="31"/>
      <c r="L22" s="194">
        <v>12</v>
      </c>
      <c r="N22" s="38"/>
      <c r="O22" s="194"/>
      <c r="P22" s="193"/>
      <c r="Q22" s="31"/>
      <c r="W22" s="113"/>
      <c r="X22" s="90" t="str">
        <f t="shared" si="1"/>
        <v>Passaic</v>
      </c>
      <c r="Y22" s="91"/>
      <c r="Z22" s="90">
        <f t="shared" si="2"/>
        <v>570361982</v>
      </c>
      <c r="AA22" s="87">
        <f t="shared" si="3"/>
        <v>261089217</v>
      </c>
      <c r="AB22" s="90"/>
      <c r="AC22" s="87">
        <f t="shared" si="4"/>
        <v>309272765</v>
      </c>
      <c r="AD22" s="92"/>
      <c r="AE22" s="172">
        <f t="shared" si="0"/>
        <v>12</v>
      </c>
      <c r="AF22" s="114"/>
    </row>
    <row r="23" spans="1:32" s="3" customFormat="1" ht="15" customHeight="1">
      <c r="A23" s="25"/>
      <c r="B23" s="26"/>
      <c r="C23" s="24"/>
      <c r="D23" s="31" t="s">
        <v>535</v>
      </c>
      <c r="E23" s="27"/>
      <c r="F23" s="31">
        <f>SUM(F495:F509)</f>
        <v>127056389</v>
      </c>
      <c r="G23" s="31">
        <f>SUM(G495:G509)</f>
        <v>13721908</v>
      </c>
      <c r="H23" s="31">
        <f>SUM(H495:H509)</f>
        <v>15780301</v>
      </c>
      <c r="I23" s="31">
        <f>SUM(I495:I509)</f>
        <v>56947340</v>
      </c>
      <c r="J23" s="31">
        <f>SUM(J495:J509)</f>
        <v>40606840</v>
      </c>
      <c r="K23" s="31"/>
      <c r="L23" s="194">
        <v>21</v>
      </c>
      <c r="N23" s="38"/>
      <c r="O23" s="194"/>
      <c r="P23" s="193"/>
      <c r="Q23" s="31"/>
      <c r="W23" s="113"/>
      <c r="X23" s="90" t="str">
        <f t="shared" si="1"/>
        <v>Salem</v>
      </c>
      <c r="Y23" s="91"/>
      <c r="Z23" s="90">
        <f t="shared" si="2"/>
        <v>127056389</v>
      </c>
      <c r="AA23" s="87">
        <f t="shared" si="3"/>
        <v>29502209</v>
      </c>
      <c r="AB23" s="90"/>
      <c r="AC23" s="87">
        <f t="shared" si="4"/>
        <v>97554180</v>
      </c>
      <c r="AD23" s="92"/>
      <c r="AE23" s="172">
        <f t="shared" si="0"/>
        <v>21</v>
      </c>
      <c r="AF23" s="114"/>
    </row>
    <row r="24" spans="1:32" s="3" customFormat="1" ht="15" customHeight="1">
      <c r="A24" s="25"/>
      <c r="B24" s="26"/>
      <c r="C24" s="24"/>
      <c r="D24" s="31" t="s">
        <v>586</v>
      </c>
      <c r="E24" s="27"/>
      <c r="F24" s="31">
        <f>SUM(F510:F530)</f>
        <v>767608644</v>
      </c>
      <c r="G24" s="31">
        <f>SUM(G510:G530)</f>
        <v>178282596</v>
      </c>
      <c r="H24" s="31">
        <f>SUM(H510:H530)</f>
        <v>209349721</v>
      </c>
      <c r="I24" s="31">
        <f>SUM(I510:I530)</f>
        <v>110002947</v>
      </c>
      <c r="J24" s="31">
        <f>SUM(J510:J530)</f>
        <v>269973380</v>
      </c>
      <c r="K24" s="31"/>
      <c r="L24" s="194">
        <v>11</v>
      </c>
      <c r="N24" s="38"/>
      <c r="O24" s="194"/>
      <c r="P24" s="193"/>
      <c r="Q24" s="31"/>
      <c r="W24" s="113"/>
      <c r="X24" s="90" t="str">
        <f t="shared" si="1"/>
        <v>Somerset</v>
      </c>
      <c r="Y24" s="91"/>
      <c r="Z24" s="90">
        <f t="shared" si="2"/>
        <v>767608644</v>
      </c>
      <c r="AA24" s="87">
        <f t="shared" si="3"/>
        <v>387632317</v>
      </c>
      <c r="AB24" s="90"/>
      <c r="AC24" s="87">
        <f t="shared" si="4"/>
        <v>379976327</v>
      </c>
      <c r="AD24" s="92"/>
      <c r="AE24" s="172">
        <f t="shared" si="0"/>
        <v>11</v>
      </c>
      <c r="AF24" s="114"/>
    </row>
    <row r="25" spans="1:32" s="3" customFormat="1" ht="15" customHeight="1">
      <c r="A25" s="25"/>
      <c r="B25" s="26"/>
      <c r="C25" s="24"/>
      <c r="D25" s="31" t="s">
        <v>660</v>
      </c>
      <c r="E25" s="27"/>
      <c r="F25" s="31">
        <f>SUM(F531:F554)</f>
        <v>161526843</v>
      </c>
      <c r="G25" s="31">
        <f>SUM(G531:G554)</f>
        <v>32697108</v>
      </c>
      <c r="H25" s="31">
        <f>SUM(H531:H554)</f>
        <v>77392899</v>
      </c>
      <c r="I25" s="31">
        <f>SUM(I531:I554)</f>
        <v>20199362</v>
      </c>
      <c r="J25" s="31">
        <f>SUM(J531:J554)</f>
        <v>31237474</v>
      </c>
      <c r="K25" s="31"/>
      <c r="L25" s="194">
        <v>20</v>
      </c>
      <c r="N25" s="38"/>
      <c r="O25" s="194"/>
      <c r="P25" s="193"/>
      <c r="Q25" s="31"/>
      <c r="W25" s="113"/>
      <c r="X25" s="90" t="str">
        <f t="shared" si="1"/>
        <v>Sussex</v>
      </c>
      <c r="Y25" s="91"/>
      <c r="Z25" s="90">
        <f t="shared" si="2"/>
        <v>161526843</v>
      </c>
      <c r="AA25" s="87">
        <f t="shared" si="3"/>
        <v>110090007</v>
      </c>
      <c r="AB25" s="90"/>
      <c r="AC25" s="87">
        <f t="shared" si="4"/>
        <v>51436836</v>
      </c>
      <c r="AD25" s="92"/>
      <c r="AE25" s="172">
        <f t="shared" si="0"/>
        <v>20</v>
      </c>
      <c r="AF25" s="114"/>
    </row>
    <row r="26" spans="1:32" s="3" customFormat="1" ht="15" customHeight="1">
      <c r="A26" s="25"/>
      <c r="B26" s="26"/>
      <c r="C26" s="24"/>
      <c r="D26" s="31" t="s">
        <v>741</v>
      </c>
      <c r="E26" s="27"/>
      <c r="F26" s="31">
        <f>SUM(F555:F575)</f>
        <v>1306822072</v>
      </c>
      <c r="G26" s="31">
        <f>SUM(G555:G575)</f>
        <v>403705616</v>
      </c>
      <c r="H26" s="31">
        <f>SUM(H555:H575)</f>
        <v>303335393</v>
      </c>
      <c r="I26" s="31">
        <f>SUM(I555:I575)</f>
        <v>236107774</v>
      </c>
      <c r="J26" s="31">
        <f>SUM(J555:J575)</f>
        <v>363673289</v>
      </c>
      <c r="K26" s="31"/>
      <c r="L26" s="194">
        <v>7</v>
      </c>
      <c r="N26" s="38"/>
      <c r="O26" s="194"/>
      <c r="P26" s="193"/>
      <c r="Q26" s="31"/>
      <c r="W26" s="113"/>
      <c r="X26" s="90" t="str">
        <f t="shared" si="1"/>
        <v>Union</v>
      </c>
      <c r="Y26" s="91"/>
      <c r="Z26" s="90">
        <f t="shared" si="2"/>
        <v>1306822072</v>
      </c>
      <c r="AA26" s="87">
        <f t="shared" si="3"/>
        <v>707041009</v>
      </c>
      <c r="AB26" s="90"/>
      <c r="AC26" s="87">
        <f t="shared" si="4"/>
        <v>599781063</v>
      </c>
      <c r="AD26" s="92"/>
      <c r="AE26" s="172">
        <f t="shared" si="0"/>
        <v>7</v>
      </c>
      <c r="AF26" s="114"/>
    </row>
    <row r="27" spans="1:32" s="3" customFormat="1" ht="15" customHeight="1">
      <c r="A27" s="25"/>
      <c r="B27" s="26"/>
      <c r="C27" s="24"/>
      <c r="D27" s="31" t="s">
        <v>806</v>
      </c>
      <c r="E27" s="27"/>
      <c r="F27" s="31">
        <f>SUM(F576:F598)</f>
        <v>170704245</v>
      </c>
      <c r="G27" s="31">
        <f>SUM(G576:G598)</f>
        <v>25049714</v>
      </c>
      <c r="H27" s="31">
        <f>SUM(H576:H598)</f>
        <v>37535833</v>
      </c>
      <c r="I27" s="31">
        <f>SUM(I576:I598)</f>
        <v>63951653</v>
      </c>
      <c r="J27" s="31">
        <f>SUM(J576:J598)</f>
        <v>44167045</v>
      </c>
      <c r="K27" s="31"/>
      <c r="L27" s="194">
        <v>19</v>
      </c>
      <c r="N27" s="38"/>
      <c r="O27" s="194"/>
      <c r="P27" s="193"/>
      <c r="Q27" s="31"/>
      <c r="W27" s="113"/>
      <c r="X27" s="90" t="str">
        <f t="shared" si="1"/>
        <v>Warren</v>
      </c>
      <c r="Y27" s="91"/>
      <c r="Z27" s="90">
        <f t="shared" si="2"/>
        <v>170704245</v>
      </c>
      <c r="AA27" s="87">
        <f t="shared" si="3"/>
        <v>62585547</v>
      </c>
      <c r="AB27" s="90"/>
      <c r="AC27" s="87">
        <f t="shared" si="4"/>
        <v>108118698</v>
      </c>
      <c r="AD27" s="92"/>
      <c r="AE27" s="172">
        <f t="shared" si="0"/>
        <v>19</v>
      </c>
      <c r="AF27" s="114"/>
    </row>
    <row r="28" spans="1:32" s="3" customFormat="1" ht="15" customHeight="1">
      <c r="A28" s="25"/>
      <c r="B28" s="26"/>
      <c r="C28" s="24"/>
      <c r="D28" s="31" t="s">
        <v>619</v>
      </c>
      <c r="E28" s="43"/>
      <c r="F28" s="31">
        <f>F599</f>
        <v>332000</v>
      </c>
      <c r="G28" s="31">
        <f>G599</f>
        <v>0</v>
      </c>
      <c r="H28" s="31">
        <f>H599</f>
        <v>0</v>
      </c>
      <c r="I28" s="62">
        <f>I599</f>
        <v>5000</v>
      </c>
      <c r="J28" s="38">
        <f>J599</f>
        <v>327000</v>
      </c>
      <c r="K28" s="31"/>
      <c r="L28" s="160"/>
      <c r="N28" s="184"/>
      <c r="W28" s="113"/>
      <c r="X28" s="90" t="str">
        <f t="shared" si="1"/>
        <v>State buildings</v>
      </c>
      <c r="Y28" s="91"/>
      <c r="Z28" s="90">
        <f t="shared" si="2"/>
        <v>332000</v>
      </c>
      <c r="AA28" s="87">
        <f t="shared" si="3"/>
        <v>0</v>
      </c>
      <c r="AB28" s="90"/>
      <c r="AC28" s="87">
        <f t="shared" si="4"/>
        <v>332000</v>
      </c>
      <c r="AD28" s="92"/>
      <c r="AE28" s="172"/>
      <c r="AF28" s="114"/>
    </row>
    <row r="29" spans="1:32" s="3" customFormat="1" ht="15" customHeight="1">
      <c r="A29" s="25"/>
      <c r="B29" s="26"/>
      <c r="C29" s="24"/>
      <c r="D29" s="31"/>
      <c r="E29" s="43"/>
      <c r="F29" s="31"/>
      <c r="G29" s="31"/>
      <c r="H29" s="31"/>
      <c r="I29" s="31"/>
      <c r="J29" s="31"/>
      <c r="K29" s="31"/>
      <c r="L29" s="160"/>
      <c r="O29" s="156"/>
      <c r="W29" s="113"/>
      <c r="X29" s="90"/>
      <c r="Y29" s="91"/>
      <c r="Z29" s="90"/>
      <c r="AA29" s="90"/>
      <c r="AB29" s="90"/>
      <c r="AC29" s="90"/>
      <c r="AD29" s="92"/>
      <c r="AE29" s="172"/>
      <c r="AF29" s="114"/>
    </row>
    <row r="30" spans="1:34" s="3" customFormat="1" ht="15" customHeight="1">
      <c r="A30" s="25"/>
      <c r="B30" s="26"/>
      <c r="C30" s="24"/>
      <c r="D30" s="191" t="s">
        <v>620</v>
      </c>
      <c r="E30" s="27"/>
      <c r="F30" s="192">
        <f>SUM(F7:F28)</f>
        <v>17661045672</v>
      </c>
      <c r="G30" s="192">
        <f>SUM(G7:G28)</f>
        <v>5276237145</v>
      </c>
      <c r="H30" s="192">
        <f>SUM(H7:H28)</f>
        <v>4621216218</v>
      </c>
      <c r="I30" s="192">
        <f>SUM(I7:I28)</f>
        <v>2838890097</v>
      </c>
      <c r="J30" s="192">
        <f>SUM(J7:J28)</f>
        <v>4924702212</v>
      </c>
      <c r="K30" s="33"/>
      <c r="L30" s="160"/>
      <c r="W30" s="113"/>
      <c r="X30" s="93" t="str">
        <f t="shared" si="1"/>
        <v>New Jersey</v>
      </c>
      <c r="Y30" s="94"/>
      <c r="Z30" s="95">
        <f>SUM(Z6:Z28)</f>
        <v>17661045672</v>
      </c>
      <c r="AA30" s="95">
        <f>SUM(AA6:AA28)</f>
        <v>9897453363</v>
      </c>
      <c r="AB30" s="95"/>
      <c r="AC30" s="95">
        <f>SUM(AC6:AC28)</f>
        <v>7763592309</v>
      </c>
      <c r="AD30" s="92"/>
      <c r="AE30" s="172"/>
      <c r="AF30" s="114"/>
      <c r="AH30" s="72"/>
    </row>
    <row r="31" spans="1:32" s="3" customFormat="1" ht="15" customHeight="1" thickBot="1">
      <c r="A31" s="25"/>
      <c r="B31" s="26"/>
      <c r="C31" s="24"/>
      <c r="D31" s="25"/>
      <c r="E31" s="27"/>
      <c r="F31" s="44"/>
      <c r="G31" s="45"/>
      <c r="H31" s="45"/>
      <c r="I31" s="46"/>
      <c r="J31" s="46"/>
      <c r="K31" s="28"/>
      <c r="L31" s="160"/>
      <c r="W31" s="126"/>
      <c r="X31" s="127"/>
      <c r="Y31" s="128"/>
      <c r="Z31" s="127"/>
      <c r="AA31" s="127"/>
      <c r="AB31" s="127"/>
      <c r="AC31" s="127"/>
      <c r="AD31" s="129"/>
      <c r="AE31" s="173"/>
      <c r="AF31" s="130"/>
    </row>
    <row r="32" spans="1:32" s="3" customFormat="1" ht="15" customHeight="1" thickTop="1">
      <c r="A32" s="77">
        <v>1</v>
      </c>
      <c r="B32" s="78" t="s">
        <v>868</v>
      </c>
      <c r="C32" s="77" t="s">
        <v>869</v>
      </c>
      <c r="D32" s="77" t="s">
        <v>867</v>
      </c>
      <c r="E32" s="79" t="s">
        <v>870</v>
      </c>
      <c r="F32" s="73">
        <f aca="true" t="shared" si="5" ref="F32:F95">G32+H32+I32+J32</f>
        <v>6154122</v>
      </c>
      <c r="G32" s="74">
        <v>1600400</v>
      </c>
      <c r="H32" s="74">
        <v>2088895</v>
      </c>
      <c r="I32" s="74">
        <v>1551722</v>
      </c>
      <c r="J32" s="74">
        <v>913105</v>
      </c>
      <c r="K32" s="28"/>
      <c r="L32" s="160"/>
      <c r="M32" s="69"/>
      <c r="N32" s="181"/>
      <c r="O32" s="62"/>
      <c r="P32" s="38"/>
      <c r="R32" s="158"/>
      <c r="S32" s="158"/>
      <c r="T32" s="158"/>
      <c r="U32" s="158"/>
      <c r="W32" s="140"/>
      <c r="X32" s="141"/>
      <c r="Y32" s="142"/>
      <c r="Z32" s="141"/>
      <c r="AA32" s="141"/>
      <c r="AB32" s="141"/>
      <c r="AC32" s="141"/>
      <c r="AD32" s="100"/>
      <c r="AE32" s="174"/>
      <c r="AF32" s="143"/>
    </row>
    <row r="33" spans="1:32" s="3" customFormat="1" ht="15" customHeight="1">
      <c r="A33" s="77">
        <v>2</v>
      </c>
      <c r="B33" s="78" t="s">
        <v>871</v>
      </c>
      <c r="C33" s="77" t="s">
        <v>872</v>
      </c>
      <c r="D33" s="77" t="s">
        <v>867</v>
      </c>
      <c r="E33" s="79" t="s">
        <v>873</v>
      </c>
      <c r="F33" s="75">
        <f t="shared" si="5"/>
        <v>140403855</v>
      </c>
      <c r="G33" s="76">
        <v>4881301</v>
      </c>
      <c r="H33" s="76">
        <v>32643290</v>
      </c>
      <c r="I33" s="76">
        <v>48430265</v>
      </c>
      <c r="J33" s="76">
        <v>54448999</v>
      </c>
      <c r="K33" s="28"/>
      <c r="L33" s="160"/>
      <c r="M33" s="69"/>
      <c r="N33" s="181"/>
      <c r="O33" s="62"/>
      <c r="P33" s="38"/>
      <c r="R33" s="158"/>
      <c r="S33" s="158"/>
      <c r="T33" s="158"/>
      <c r="U33" s="158"/>
      <c r="W33" s="140"/>
      <c r="X33" s="153" t="s">
        <v>2331</v>
      </c>
      <c r="Y33" s="142"/>
      <c r="Z33" s="180">
        <v>16137220045</v>
      </c>
      <c r="AA33" s="180">
        <v>8480949940</v>
      </c>
      <c r="AB33" s="180"/>
      <c r="AC33" s="180">
        <v>7656270105</v>
      </c>
      <c r="AD33" s="100"/>
      <c r="AE33" s="174"/>
      <c r="AF33" s="143"/>
    </row>
    <row r="34" spans="1:32" ht="15">
      <c r="A34" s="77">
        <v>3</v>
      </c>
      <c r="B34" s="78" t="s">
        <v>874</v>
      </c>
      <c r="C34" s="77" t="s">
        <v>875</v>
      </c>
      <c r="D34" s="77" t="s">
        <v>867</v>
      </c>
      <c r="E34" s="79" t="s">
        <v>876</v>
      </c>
      <c r="F34" s="75">
        <f t="shared" si="5"/>
        <v>66973649</v>
      </c>
      <c r="G34" s="76">
        <v>45489921</v>
      </c>
      <c r="H34" s="76">
        <v>11479941</v>
      </c>
      <c r="I34" s="76">
        <v>6075000</v>
      </c>
      <c r="J34" s="76">
        <v>3928787</v>
      </c>
      <c r="K34" s="30"/>
      <c r="L34" s="163"/>
      <c r="M34" s="69"/>
      <c r="N34" s="181"/>
      <c r="O34" s="62"/>
      <c r="P34" s="38"/>
      <c r="R34" s="158"/>
      <c r="S34" s="158"/>
      <c r="T34" s="158"/>
      <c r="U34" s="158"/>
      <c r="W34" s="140"/>
      <c r="X34" s="153" t="s">
        <v>2329</v>
      </c>
      <c r="Y34" s="142"/>
      <c r="Z34" s="100">
        <v>17419398215</v>
      </c>
      <c r="AA34" s="100">
        <v>8989921896</v>
      </c>
      <c r="AB34" s="100"/>
      <c r="AC34" s="100">
        <v>8429476319</v>
      </c>
      <c r="AD34" s="100"/>
      <c r="AE34" s="174"/>
      <c r="AF34" s="143"/>
    </row>
    <row r="35" spans="1:32" ht="15">
      <c r="A35" s="77">
        <v>4</v>
      </c>
      <c r="B35" s="78" t="s">
        <v>877</v>
      </c>
      <c r="C35" s="77" t="s">
        <v>878</v>
      </c>
      <c r="D35" s="77" t="s">
        <v>867</v>
      </c>
      <c r="E35" s="79" t="s">
        <v>879</v>
      </c>
      <c r="F35" s="75">
        <f t="shared" si="5"/>
        <v>1738165</v>
      </c>
      <c r="G35" s="76">
        <v>343700</v>
      </c>
      <c r="H35" s="76">
        <v>715267</v>
      </c>
      <c r="I35" s="76">
        <v>67900</v>
      </c>
      <c r="J35" s="76">
        <v>611298</v>
      </c>
      <c r="K35" s="30"/>
      <c r="L35" s="163"/>
      <c r="M35" s="69"/>
      <c r="N35" s="181"/>
      <c r="O35" s="62"/>
      <c r="P35" s="38"/>
      <c r="R35" s="158"/>
      <c r="S35" s="158"/>
      <c r="T35" s="158"/>
      <c r="U35" s="158"/>
      <c r="W35" s="115"/>
      <c r="X35" s="153" t="s">
        <v>2326</v>
      </c>
      <c r="Y35" s="99"/>
      <c r="Z35" s="100">
        <v>15721012477</v>
      </c>
      <c r="AA35" s="100">
        <v>8222753227</v>
      </c>
      <c r="AB35" s="100"/>
      <c r="AC35" s="100">
        <v>7498259250</v>
      </c>
      <c r="AD35" s="99"/>
      <c r="AE35" s="175"/>
      <c r="AF35" s="116"/>
    </row>
    <row r="36" spans="1:32" ht="15">
      <c r="A36" s="77">
        <v>5</v>
      </c>
      <c r="B36" s="78" t="s">
        <v>880</v>
      </c>
      <c r="C36" s="77" t="s">
        <v>881</v>
      </c>
      <c r="D36" s="77" t="s">
        <v>867</v>
      </c>
      <c r="E36" s="79" t="s">
        <v>882</v>
      </c>
      <c r="F36" s="75">
        <f t="shared" si="5"/>
        <v>4560873</v>
      </c>
      <c r="G36" s="76">
        <v>675881</v>
      </c>
      <c r="H36" s="76">
        <v>1737337</v>
      </c>
      <c r="I36" s="76">
        <v>1140772</v>
      </c>
      <c r="J36" s="76">
        <v>1006883</v>
      </c>
      <c r="K36" s="30"/>
      <c r="L36" s="163"/>
      <c r="M36" s="69"/>
      <c r="N36" s="181"/>
      <c r="O36" s="62"/>
      <c r="P36" s="38"/>
      <c r="R36" s="158"/>
      <c r="S36" s="158"/>
      <c r="T36" s="158"/>
      <c r="U36" s="158"/>
      <c r="W36" s="115"/>
      <c r="X36" s="153" t="s">
        <v>2325</v>
      </c>
      <c r="Y36" s="154"/>
      <c r="Z36" s="157">
        <v>16574311369</v>
      </c>
      <c r="AA36" s="155">
        <v>9077302177</v>
      </c>
      <c r="AB36" s="155"/>
      <c r="AC36" s="155">
        <v>7497009192</v>
      </c>
      <c r="AD36" s="99"/>
      <c r="AE36" s="175"/>
      <c r="AF36" s="116"/>
    </row>
    <row r="37" spans="1:32" ht="15">
      <c r="A37" s="77">
        <v>6</v>
      </c>
      <c r="B37" s="78" t="s">
        <v>883</v>
      </c>
      <c r="C37" s="77" t="s">
        <v>884</v>
      </c>
      <c r="D37" s="77" t="s">
        <v>867</v>
      </c>
      <c r="E37" s="79" t="s">
        <v>885</v>
      </c>
      <c r="F37" s="75">
        <f t="shared" si="5"/>
        <v>269905</v>
      </c>
      <c r="G37" s="76">
        <v>96450</v>
      </c>
      <c r="H37" s="76">
        <v>121455</v>
      </c>
      <c r="I37" s="76">
        <v>2500</v>
      </c>
      <c r="J37" s="76">
        <v>49500</v>
      </c>
      <c r="K37" s="30"/>
      <c r="L37" s="163"/>
      <c r="M37" s="69"/>
      <c r="N37" s="181"/>
      <c r="O37" s="62"/>
      <c r="P37" s="38"/>
      <c r="R37" s="158"/>
      <c r="S37" s="158"/>
      <c r="T37" s="158"/>
      <c r="U37" s="158"/>
      <c r="W37" s="115"/>
      <c r="X37" s="153" t="s">
        <v>2323</v>
      </c>
      <c r="Y37" s="154"/>
      <c r="Z37" s="157">
        <v>16956661660</v>
      </c>
      <c r="AA37" s="157">
        <v>8898653791</v>
      </c>
      <c r="AB37" s="157"/>
      <c r="AC37" s="157">
        <v>8058007869</v>
      </c>
      <c r="AD37" s="99"/>
      <c r="AE37" s="175"/>
      <c r="AF37" s="116"/>
    </row>
    <row r="38" spans="1:32" ht="15">
      <c r="A38" s="77">
        <v>7</v>
      </c>
      <c r="B38" s="78" t="s">
        <v>886</v>
      </c>
      <c r="C38" s="77" t="s">
        <v>887</v>
      </c>
      <c r="D38" s="77" t="s">
        <v>867</v>
      </c>
      <c r="E38" s="79" t="s">
        <v>888</v>
      </c>
      <c r="F38" s="75">
        <f t="shared" si="5"/>
        <v>3813584</v>
      </c>
      <c r="G38" s="76">
        <v>268300</v>
      </c>
      <c r="H38" s="76">
        <v>1102531</v>
      </c>
      <c r="I38" s="76">
        <v>1376740</v>
      </c>
      <c r="J38" s="76">
        <v>1066013</v>
      </c>
      <c r="K38" s="30"/>
      <c r="L38" s="163"/>
      <c r="M38" s="69"/>
      <c r="N38" s="181"/>
      <c r="O38" s="62"/>
      <c r="P38" s="38"/>
      <c r="R38" s="158"/>
      <c r="S38" s="158"/>
      <c r="T38" s="158"/>
      <c r="U38" s="158"/>
      <c r="W38" s="115"/>
      <c r="X38" s="153" t="s">
        <v>2321</v>
      </c>
      <c r="Y38" s="154"/>
      <c r="Z38" s="157">
        <v>15167074261</v>
      </c>
      <c r="AA38" s="157">
        <v>7605956080</v>
      </c>
      <c r="AB38" s="157"/>
      <c r="AC38" s="157">
        <v>7561118181</v>
      </c>
      <c r="AD38" s="99"/>
      <c r="AE38" s="175"/>
      <c r="AF38" s="116"/>
    </row>
    <row r="39" spans="1:32" ht="15">
      <c r="A39" s="77">
        <v>8</v>
      </c>
      <c r="B39" s="78" t="s">
        <v>889</v>
      </c>
      <c r="C39" s="77" t="s">
        <v>890</v>
      </c>
      <c r="D39" s="77" t="s">
        <v>867</v>
      </c>
      <c r="E39" s="79" t="s">
        <v>891</v>
      </c>
      <c r="F39" s="75">
        <f t="shared" si="5"/>
        <v>44535970</v>
      </c>
      <c r="G39" s="76">
        <v>13265122</v>
      </c>
      <c r="H39" s="76">
        <v>13693388</v>
      </c>
      <c r="I39" s="76">
        <v>6827358</v>
      </c>
      <c r="J39" s="76">
        <v>10750102</v>
      </c>
      <c r="K39" s="30"/>
      <c r="L39" s="163"/>
      <c r="M39" s="69"/>
      <c r="N39" s="181"/>
      <c r="O39" s="62"/>
      <c r="P39" s="38"/>
      <c r="R39" s="158"/>
      <c r="S39" s="158"/>
      <c r="T39" s="158"/>
      <c r="U39" s="158"/>
      <c r="W39" s="115"/>
      <c r="X39" s="98" t="s">
        <v>2308</v>
      </c>
      <c r="Y39" s="99"/>
      <c r="Z39" s="100">
        <v>14584198988</v>
      </c>
      <c r="AA39" s="100">
        <v>7801963545</v>
      </c>
      <c r="AB39" s="100"/>
      <c r="AC39" s="100">
        <v>6782235443</v>
      </c>
      <c r="AD39" s="99"/>
      <c r="AE39" s="175"/>
      <c r="AF39" s="116"/>
    </row>
    <row r="40" spans="1:32" ht="15">
      <c r="A40" s="77">
        <v>9</v>
      </c>
      <c r="B40" s="78" t="s">
        <v>892</v>
      </c>
      <c r="C40" s="77" t="s">
        <v>893</v>
      </c>
      <c r="D40" s="77" t="s">
        <v>867</v>
      </c>
      <c r="E40" s="79" t="s">
        <v>894</v>
      </c>
      <c r="F40" s="75">
        <f t="shared" si="5"/>
        <v>1604277</v>
      </c>
      <c r="G40" s="76">
        <v>175250</v>
      </c>
      <c r="H40" s="76">
        <v>503800</v>
      </c>
      <c r="I40" s="76">
        <v>638478</v>
      </c>
      <c r="J40" s="76">
        <v>286749</v>
      </c>
      <c r="K40" s="30"/>
      <c r="L40" s="163"/>
      <c r="M40" s="69"/>
      <c r="N40" s="181"/>
      <c r="O40" s="62"/>
      <c r="P40" s="38"/>
      <c r="R40" s="158"/>
      <c r="S40" s="158"/>
      <c r="T40" s="158"/>
      <c r="U40" s="158"/>
      <c r="W40" s="115"/>
      <c r="X40" s="98" t="s">
        <v>2305</v>
      </c>
      <c r="Y40" s="99"/>
      <c r="Z40" s="100">
        <v>13037845643</v>
      </c>
      <c r="AA40" s="100">
        <v>6898089500</v>
      </c>
      <c r="AB40" s="99"/>
      <c r="AC40" s="100">
        <v>6139756143</v>
      </c>
      <c r="AD40" s="99"/>
      <c r="AE40" s="175"/>
      <c r="AF40" s="116"/>
    </row>
    <row r="41" spans="1:32" ht="15">
      <c r="A41" s="77">
        <v>10</v>
      </c>
      <c r="B41" s="78" t="s">
        <v>895</v>
      </c>
      <c r="C41" s="77" t="s">
        <v>896</v>
      </c>
      <c r="D41" s="77" t="s">
        <v>867</v>
      </c>
      <c r="E41" s="79" t="s">
        <v>897</v>
      </c>
      <c r="F41" s="75">
        <f t="shared" si="5"/>
        <v>1462436</v>
      </c>
      <c r="G41" s="76">
        <v>159850</v>
      </c>
      <c r="H41" s="76">
        <v>788275</v>
      </c>
      <c r="I41" s="76">
        <v>155400</v>
      </c>
      <c r="J41" s="76">
        <v>358911</v>
      </c>
      <c r="K41" s="30"/>
      <c r="L41" s="163"/>
      <c r="M41" s="69"/>
      <c r="N41" s="181"/>
      <c r="O41" s="62"/>
      <c r="P41" s="38"/>
      <c r="R41" s="158"/>
      <c r="S41" s="158"/>
      <c r="T41" s="158"/>
      <c r="U41" s="158"/>
      <c r="W41" s="115"/>
      <c r="X41" s="98" t="s">
        <v>2292</v>
      </c>
      <c r="Y41" s="99"/>
      <c r="Z41" s="101">
        <v>10941709996</v>
      </c>
      <c r="AA41" s="101">
        <v>5349696724</v>
      </c>
      <c r="AB41" s="102"/>
      <c r="AC41" s="101">
        <v>5592013272</v>
      </c>
      <c r="AD41" s="99"/>
      <c r="AE41" s="175"/>
      <c r="AF41" s="116"/>
    </row>
    <row r="42" spans="1:32" ht="15">
      <c r="A42" s="77">
        <v>11</v>
      </c>
      <c r="B42" s="78" t="s">
        <v>898</v>
      </c>
      <c r="C42" s="77" t="s">
        <v>899</v>
      </c>
      <c r="D42" s="77" t="s">
        <v>867</v>
      </c>
      <c r="E42" s="79" t="s">
        <v>900</v>
      </c>
      <c r="F42" s="75">
        <f t="shared" si="5"/>
        <v>21912174</v>
      </c>
      <c r="G42" s="76">
        <v>4039826</v>
      </c>
      <c r="H42" s="76">
        <v>9408929</v>
      </c>
      <c r="I42" s="76">
        <v>2223548</v>
      </c>
      <c r="J42" s="76">
        <v>6239871</v>
      </c>
      <c r="K42" s="48"/>
      <c r="L42" s="163"/>
      <c r="M42" s="69"/>
      <c r="N42" s="181"/>
      <c r="O42" s="62"/>
      <c r="P42" s="38"/>
      <c r="R42" s="158"/>
      <c r="S42" s="158"/>
      <c r="T42" s="158"/>
      <c r="U42" s="158"/>
      <c r="W42" s="115"/>
      <c r="X42" s="98" t="s">
        <v>2293</v>
      </c>
      <c r="Y42" s="99"/>
      <c r="Z42" s="101">
        <v>10939809749</v>
      </c>
      <c r="AA42" s="101">
        <v>4832350928</v>
      </c>
      <c r="AB42" s="102"/>
      <c r="AC42" s="101">
        <v>6107458821</v>
      </c>
      <c r="AD42" s="99"/>
      <c r="AE42" s="175"/>
      <c r="AF42" s="116"/>
    </row>
    <row r="43" spans="1:32" ht="15">
      <c r="A43" s="77">
        <v>12</v>
      </c>
      <c r="B43" s="78" t="s">
        <v>901</v>
      </c>
      <c r="C43" s="77" t="s">
        <v>902</v>
      </c>
      <c r="D43" s="77" t="s">
        <v>867</v>
      </c>
      <c r="E43" s="79" t="s">
        <v>903</v>
      </c>
      <c r="F43" s="75">
        <f t="shared" si="5"/>
        <v>45405949</v>
      </c>
      <c r="G43" s="76">
        <v>5265338</v>
      </c>
      <c r="H43" s="76">
        <v>7300184</v>
      </c>
      <c r="I43" s="76">
        <v>7077771</v>
      </c>
      <c r="J43" s="76">
        <v>25762656</v>
      </c>
      <c r="K43" s="30"/>
      <c r="L43" s="163"/>
      <c r="M43" s="69"/>
      <c r="N43" s="181"/>
      <c r="O43" s="62"/>
      <c r="P43" s="38"/>
      <c r="R43" s="158"/>
      <c r="S43" s="158"/>
      <c r="T43" s="158"/>
      <c r="U43" s="158"/>
      <c r="W43" s="115"/>
      <c r="X43" s="98" t="s">
        <v>2294</v>
      </c>
      <c r="Y43" s="99"/>
      <c r="Z43" s="101">
        <v>9768642343</v>
      </c>
      <c r="AA43" s="101">
        <v>4879205601</v>
      </c>
      <c r="AB43" s="99"/>
      <c r="AC43" s="101">
        <v>4889436742</v>
      </c>
      <c r="AD43" s="99"/>
      <c r="AE43" s="175"/>
      <c r="AF43" s="116"/>
    </row>
    <row r="44" spans="1:32" ht="15">
      <c r="A44" s="77">
        <v>13</v>
      </c>
      <c r="B44" s="78" t="s">
        <v>904</v>
      </c>
      <c r="C44" s="77" t="s">
        <v>905</v>
      </c>
      <c r="D44" s="77" t="s">
        <v>867</v>
      </c>
      <c r="E44" s="79" t="s">
        <v>1725</v>
      </c>
      <c r="F44" s="75">
        <f t="shared" si="5"/>
        <v>15172332</v>
      </c>
      <c r="G44" s="76">
        <v>3819815</v>
      </c>
      <c r="H44" s="76">
        <v>4041949</v>
      </c>
      <c r="I44" s="76">
        <v>640228</v>
      </c>
      <c r="J44" s="76">
        <v>6670340</v>
      </c>
      <c r="K44" s="30"/>
      <c r="L44" s="163"/>
      <c r="M44" s="69"/>
      <c r="N44" s="181"/>
      <c r="O44" s="62"/>
      <c r="P44" s="38"/>
      <c r="R44" s="158"/>
      <c r="S44" s="158"/>
      <c r="T44" s="158"/>
      <c r="U44" s="158"/>
      <c r="W44" s="115"/>
      <c r="X44" s="98" t="s">
        <v>2295</v>
      </c>
      <c r="Y44" s="99"/>
      <c r="Z44" s="101">
        <v>9517725396</v>
      </c>
      <c r="AA44" s="101">
        <v>4506768272</v>
      </c>
      <c r="AB44" s="99"/>
      <c r="AC44" s="101">
        <v>5010957124</v>
      </c>
      <c r="AD44" s="99"/>
      <c r="AE44" s="175"/>
      <c r="AF44" s="116"/>
    </row>
    <row r="45" spans="1:32" ht="15">
      <c r="A45" s="77">
        <v>14</v>
      </c>
      <c r="B45" s="78" t="s">
        <v>907</v>
      </c>
      <c r="C45" s="77" t="s">
        <v>908</v>
      </c>
      <c r="D45" s="77" t="s">
        <v>867</v>
      </c>
      <c r="E45" s="79" t="s">
        <v>909</v>
      </c>
      <c r="F45" s="75">
        <f t="shared" si="5"/>
        <v>7007632</v>
      </c>
      <c r="G45" s="76">
        <v>1267400</v>
      </c>
      <c r="H45" s="76">
        <v>4654952</v>
      </c>
      <c r="I45" s="76">
        <v>306000</v>
      </c>
      <c r="J45" s="76">
        <v>779280</v>
      </c>
      <c r="K45" s="30"/>
      <c r="L45" s="163"/>
      <c r="M45" s="69"/>
      <c r="N45" s="181"/>
      <c r="O45" s="62"/>
      <c r="P45" s="38"/>
      <c r="R45" s="158"/>
      <c r="S45" s="158"/>
      <c r="T45" s="158"/>
      <c r="U45" s="158"/>
      <c r="W45" s="115"/>
      <c r="X45" s="98" t="s">
        <v>2296</v>
      </c>
      <c r="Y45" s="99"/>
      <c r="Z45" s="101">
        <v>13944534578</v>
      </c>
      <c r="AA45" s="101">
        <v>5915342801</v>
      </c>
      <c r="AB45" s="99"/>
      <c r="AC45" s="101">
        <v>8029191777</v>
      </c>
      <c r="AD45" s="99"/>
      <c r="AE45" s="175"/>
      <c r="AF45" s="116"/>
    </row>
    <row r="46" spans="1:32" ht="15">
      <c r="A46" s="77">
        <v>15</v>
      </c>
      <c r="B46" s="78" t="s">
        <v>910</v>
      </c>
      <c r="C46" s="77" t="s">
        <v>911</v>
      </c>
      <c r="D46" s="77" t="s">
        <v>867</v>
      </c>
      <c r="E46" s="79" t="s">
        <v>1726</v>
      </c>
      <c r="F46" s="75">
        <f t="shared" si="5"/>
        <v>28124558</v>
      </c>
      <c r="G46" s="76">
        <v>23905597</v>
      </c>
      <c r="H46" s="76">
        <v>4204370</v>
      </c>
      <c r="I46" s="76">
        <v>0</v>
      </c>
      <c r="J46" s="76">
        <v>14591</v>
      </c>
      <c r="K46" s="30"/>
      <c r="L46" s="163"/>
      <c r="M46" s="69"/>
      <c r="N46" s="181"/>
      <c r="O46" s="62"/>
      <c r="P46" s="38"/>
      <c r="R46" s="158"/>
      <c r="S46" s="158"/>
      <c r="T46" s="158"/>
      <c r="U46" s="158"/>
      <c r="W46" s="115"/>
      <c r="X46" s="98" t="s">
        <v>2297</v>
      </c>
      <c r="Y46" s="99"/>
      <c r="Z46" s="101">
        <v>15356572820</v>
      </c>
      <c r="AA46" s="101">
        <v>8047734107</v>
      </c>
      <c r="AB46" s="99"/>
      <c r="AC46" s="101">
        <v>7308838713</v>
      </c>
      <c r="AD46" s="99"/>
      <c r="AE46" s="175"/>
      <c r="AF46" s="116"/>
    </row>
    <row r="47" spans="1:32" ht="15">
      <c r="A47" s="77">
        <v>16</v>
      </c>
      <c r="B47" s="78" t="s">
        <v>913</v>
      </c>
      <c r="C47" s="77" t="s">
        <v>914</v>
      </c>
      <c r="D47" s="77" t="s">
        <v>867</v>
      </c>
      <c r="E47" s="79" t="s">
        <v>915</v>
      </c>
      <c r="F47" s="75">
        <f t="shared" si="5"/>
        <v>71041256</v>
      </c>
      <c r="G47" s="76">
        <v>52378846</v>
      </c>
      <c r="H47" s="76">
        <v>11122887</v>
      </c>
      <c r="I47" s="76">
        <v>335000</v>
      </c>
      <c r="J47" s="76">
        <v>7204523</v>
      </c>
      <c r="K47" s="30"/>
      <c r="L47" s="163"/>
      <c r="M47" s="69"/>
      <c r="N47" s="181"/>
      <c r="O47" s="62"/>
      <c r="P47" s="38"/>
      <c r="R47" s="158"/>
      <c r="S47" s="158"/>
      <c r="T47" s="158"/>
      <c r="U47" s="158"/>
      <c r="W47" s="115"/>
      <c r="X47" s="98" t="s">
        <v>2298</v>
      </c>
      <c r="Y47" s="99"/>
      <c r="Z47" s="101">
        <v>15675107955</v>
      </c>
      <c r="AA47" s="101">
        <v>8320885749</v>
      </c>
      <c r="AB47" s="99"/>
      <c r="AC47" s="101">
        <v>7354222206</v>
      </c>
      <c r="AD47" s="99"/>
      <c r="AE47" s="175"/>
      <c r="AF47" s="116"/>
    </row>
    <row r="48" spans="1:32" ht="15">
      <c r="A48" s="77">
        <v>17</v>
      </c>
      <c r="B48" s="78" t="s">
        <v>916</v>
      </c>
      <c r="C48" s="77" t="s">
        <v>917</v>
      </c>
      <c r="D48" s="77" t="s">
        <v>867</v>
      </c>
      <c r="E48" s="79" t="s">
        <v>1727</v>
      </c>
      <c r="F48" s="75">
        <f t="shared" si="5"/>
        <v>5533762</v>
      </c>
      <c r="G48" s="76">
        <v>1230767</v>
      </c>
      <c r="H48" s="76">
        <v>1764859</v>
      </c>
      <c r="I48" s="76">
        <v>635500</v>
      </c>
      <c r="J48" s="76">
        <v>1902636</v>
      </c>
      <c r="K48" s="30"/>
      <c r="L48" s="163"/>
      <c r="M48" s="69"/>
      <c r="N48" s="181"/>
      <c r="O48" s="62"/>
      <c r="P48" s="38"/>
      <c r="R48" s="158"/>
      <c r="S48" s="158"/>
      <c r="T48" s="158"/>
      <c r="U48" s="158"/>
      <c r="W48" s="115"/>
      <c r="X48" s="98" t="s">
        <v>2299</v>
      </c>
      <c r="Y48" s="99"/>
      <c r="Z48" s="101">
        <v>15397507147</v>
      </c>
      <c r="AA48" s="101">
        <v>9127194950</v>
      </c>
      <c r="AB48" s="99"/>
      <c r="AC48" s="101">
        <v>6270312197</v>
      </c>
      <c r="AD48" s="99"/>
      <c r="AE48" s="175"/>
      <c r="AF48" s="116"/>
    </row>
    <row r="49" spans="1:32" ht="15">
      <c r="A49" s="77">
        <v>18</v>
      </c>
      <c r="B49" s="78" t="s">
        <v>919</v>
      </c>
      <c r="C49" s="77" t="s">
        <v>920</v>
      </c>
      <c r="D49" s="77" t="s">
        <v>867</v>
      </c>
      <c r="E49" s="79" t="s">
        <v>921</v>
      </c>
      <c r="F49" s="75">
        <f t="shared" si="5"/>
        <v>7173868</v>
      </c>
      <c r="G49" s="76">
        <v>1853200</v>
      </c>
      <c r="H49" s="76">
        <v>3401302</v>
      </c>
      <c r="I49" s="76">
        <v>0</v>
      </c>
      <c r="J49" s="76">
        <v>1919366</v>
      </c>
      <c r="K49" s="30"/>
      <c r="L49" s="163"/>
      <c r="M49" s="69"/>
      <c r="N49" s="181"/>
      <c r="O49" s="62"/>
      <c r="P49" s="38"/>
      <c r="R49" s="158"/>
      <c r="S49" s="158"/>
      <c r="T49" s="158"/>
      <c r="U49" s="158"/>
      <c r="W49" s="115"/>
      <c r="X49" s="98" t="s">
        <v>2300</v>
      </c>
      <c r="Y49" s="99"/>
      <c r="Z49" s="101">
        <v>14274331850</v>
      </c>
      <c r="AA49" s="101">
        <v>7972659530</v>
      </c>
      <c r="AB49" s="99"/>
      <c r="AC49" s="101">
        <v>6301672320</v>
      </c>
      <c r="AD49" s="99"/>
      <c r="AE49" s="175"/>
      <c r="AF49" s="116"/>
    </row>
    <row r="50" spans="1:32" ht="15">
      <c r="A50" s="77">
        <v>19</v>
      </c>
      <c r="B50" s="78" t="s">
        <v>922</v>
      </c>
      <c r="C50" s="77" t="s">
        <v>923</v>
      </c>
      <c r="D50" s="77" t="s">
        <v>867</v>
      </c>
      <c r="E50" s="79" t="s">
        <v>924</v>
      </c>
      <c r="F50" s="75">
        <f t="shared" si="5"/>
        <v>9107096</v>
      </c>
      <c r="G50" s="76">
        <v>507805</v>
      </c>
      <c r="H50" s="76">
        <v>2635859</v>
      </c>
      <c r="I50" s="76">
        <v>0</v>
      </c>
      <c r="J50" s="76">
        <v>5963432</v>
      </c>
      <c r="K50" s="30"/>
      <c r="L50" s="163"/>
      <c r="M50" s="69"/>
      <c r="N50" s="181"/>
      <c r="O50" s="62"/>
      <c r="P50" s="38"/>
      <c r="R50" s="158"/>
      <c r="S50" s="158"/>
      <c r="T50" s="158"/>
      <c r="U50" s="158"/>
      <c r="W50" s="115"/>
      <c r="X50" s="98" t="s">
        <v>2301</v>
      </c>
      <c r="Y50" s="99"/>
      <c r="Z50" s="101">
        <v>12148747807</v>
      </c>
      <c r="AA50" s="101">
        <v>6674318674</v>
      </c>
      <c r="AB50" s="99"/>
      <c r="AC50" s="101">
        <v>5474429133</v>
      </c>
      <c r="AD50" s="99"/>
      <c r="AE50" s="175"/>
      <c r="AF50" s="116"/>
    </row>
    <row r="51" spans="1:32" ht="15">
      <c r="A51" s="77">
        <v>20</v>
      </c>
      <c r="B51" s="78" t="s">
        <v>925</v>
      </c>
      <c r="C51" s="77" t="s">
        <v>926</v>
      </c>
      <c r="D51" s="77" t="s">
        <v>867</v>
      </c>
      <c r="E51" s="79" t="s">
        <v>927</v>
      </c>
      <c r="F51" s="75">
        <f t="shared" si="5"/>
        <v>1933318</v>
      </c>
      <c r="G51" s="76">
        <v>996500</v>
      </c>
      <c r="H51" s="76">
        <v>189773</v>
      </c>
      <c r="I51" s="76">
        <v>0</v>
      </c>
      <c r="J51" s="76">
        <v>747045</v>
      </c>
      <c r="K51" s="30"/>
      <c r="L51" s="163"/>
      <c r="M51" s="69"/>
      <c r="N51" s="181"/>
      <c r="O51" s="62"/>
      <c r="P51" s="38"/>
      <c r="R51" s="158"/>
      <c r="S51" s="158"/>
      <c r="T51" s="158"/>
      <c r="U51" s="158"/>
      <c r="W51" s="115"/>
      <c r="X51" s="98" t="s">
        <v>2302</v>
      </c>
      <c r="Y51" s="99"/>
      <c r="Z51" s="101">
        <v>12079942099</v>
      </c>
      <c r="AA51" s="101">
        <v>6210486721</v>
      </c>
      <c r="AB51" s="99"/>
      <c r="AC51" s="101">
        <v>5869455378</v>
      </c>
      <c r="AD51" s="99"/>
      <c r="AE51" s="175"/>
      <c r="AF51" s="116"/>
    </row>
    <row r="52" spans="1:32" ht="15">
      <c r="A52" s="77">
        <v>21</v>
      </c>
      <c r="B52" s="78" t="s">
        <v>928</v>
      </c>
      <c r="C52" s="77" t="s">
        <v>929</v>
      </c>
      <c r="D52" s="77" t="s">
        <v>867</v>
      </c>
      <c r="E52" s="79" t="s">
        <v>930</v>
      </c>
      <c r="F52" s="75">
        <f t="shared" si="5"/>
        <v>7104498</v>
      </c>
      <c r="G52" s="76">
        <v>237100</v>
      </c>
      <c r="H52" s="76">
        <v>2600562</v>
      </c>
      <c r="I52" s="76">
        <v>451975</v>
      </c>
      <c r="J52" s="76">
        <v>3814861</v>
      </c>
      <c r="K52" s="30"/>
      <c r="L52" s="163"/>
      <c r="M52" s="69"/>
      <c r="N52" s="181"/>
      <c r="O52" s="62"/>
      <c r="P52" s="38"/>
      <c r="R52" s="158"/>
      <c r="S52" s="158"/>
      <c r="T52" s="158"/>
      <c r="U52" s="158"/>
      <c r="W52" s="115"/>
      <c r="X52" s="98" t="s">
        <v>2303</v>
      </c>
      <c r="Y52" s="99"/>
      <c r="Z52" s="101">
        <v>12007456630</v>
      </c>
      <c r="AA52" s="101">
        <v>5756546492</v>
      </c>
      <c r="AB52" s="99"/>
      <c r="AC52" s="101">
        <v>6250910138</v>
      </c>
      <c r="AD52" s="99"/>
      <c r="AE52" s="175"/>
      <c r="AF52" s="116"/>
    </row>
    <row r="53" spans="1:32" ht="15.75" thickBot="1">
      <c r="A53" s="77">
        <v>22</v>
      </c>
      <c r="B53" s="78" t="s">
        <v>931</v>
      </c>
      <c r="C53" s="77" t="s">
        <v>932</v>
      </c>
      <c r="D53" s="77" t="s">
        <v>867</v>
      </c>
      <c r="E53" s="79" t="s">
        <v>933</v>
      </c>
      <c r="F53" s="75">
        <f t="shared" si="5"/>
        <v>33169906</v>
      </c>
      <c r="G53" s="76">
        <v>19178300</v>
      </c>
      <c r="H53" s="76">
        <v>12974503</v>
      </c>
      <c r="I53" s="76">
        <v>816300</v>
      </c>
      <c r="J53" s="76">
        <v>200803</v>
      </c>
      <c r="K53" s="30"/>
      <c r="L53" s="163"/>
      <c r="M53" s="69"/>
      <c r="N53" s="181"/>
      <c r="O53" s="62"/>
      <c r="P53" s="38"/>
      <c r="R53" s="158"/>
      <c r="S53" s="158"/>
      <c r="T53" s="158"/>
      <c r="U53" s="158"/>
      <c r="W53" s="117"/>
      <c r="X53" s="178" t="s">
        <v>2304</v>
      </c>
      <c r="Y53" s="118"/>
      <c r="Z53" s="179">
        <v>11387683514</v>
      </c>
      <c r="AA53" s="179">
        <v>5575603756</v>
      </c>
      <c r="AB53" s="118"/>
      <c r="AC53" s="179">
        <v>5812079758</v>
      </c>
      <c r="AD53" s="118"/>
      <c r="AE53" s="176"/>
      <c r="AF53" s="119"/>
    </row>
    <row r="54" spans="1:21" ht="15.75" thickTop="1">
      <c r="A54" s="77">
        <v>23</v>
      </c>
      <c r="B54" s="78" t="s">
        <v>934</v>
      </c>
      <c r="C54" s="77" t="s">
        <v>935</v>
      </c>
      <c r="D54" s="77" t="s">
        <v>867</v>
      </c>
      <c r="E54" s="79" t="s">
        <v>936</v>
      </c>
      <c r="F54" s="75">
        <f t="shared" si="5"/>
        <v>1365131</v>
      </c>
      <c r="G54" s="76">
        <v>0</v>
      </c>
      <c r="H54" s="76">
        <v>749284</v>
      </c>
      <c r="I54" s="76">
        <v>530955</v>
      </c>
      <c r="J54" s="76">
        <v>84892</v>
      </c>
      <c r="K54" s="30"/>
      <c r="L54" s="163"/>
      <c r="M54" s="69"/>
      <c r="N54" s="181"/>
      <c r="O54" s="60"/>
      <c r="P54" s="38"/>
      <c r="R54" s="158"/>
      <c r="S54" s="158"/>
      <c r="T54" s="158"/>
      <c r="U54" s="158"/>
    </row>
    <row r="55" spans="1:21" ht="15">
      <c r="A55" s="77">
        <v>24</v>
      </c>
      <c r="B55" s="78" t="s">
        <v>938</v>
      </c>
      <c r="C55" s="77" t="s">
        <v>939</v>
      </c>
      <c r="D55" s="77" t="s">
        <v>937</v>
      </c>
      <c r="E55" s="79" t="s">
        <v>940</v>
      </c>
      <c r="F55" s="75">
        <f t="shared" si="5"/>
        <v>7731653</v>
      </c>
      <c r="G55" s="76">
        <v>1183600</v>
      </c>
      <c r="H55" s="76">
        <v>6099708</v>
      </c>
      <c r="I55" s="76">
        <v>0</v>
      </c>
      <c r="J55" s="76">
        <v>448345</v>
      </c>
      <c r="K55" s="47"/>
      <c r="L55" s="163"/>
      <c r="M55" s="69"/>
      <c r="N55" s="181"/>
      <c r="O55" s="62"/>
      <c r="P55" s="38"/>
      <c r="R55" s="158"/>
      <c r="S55" s="158"/>
      <c r="T55" s="158"/>
      <c r="U55" s="158"/>
    </row>
    <row r="56" spans="1:21" ht="15">
      <c r="A56" s="77">
        <v>25</v>
      </c>
      <c r="B56" s="78" t="s">
        <v>941</v>
      </c>
      <c r="C56" s="77" t="s">
        <v>942</v>
      </c>
      <c r="D56" s="77" t="s">
        <v>937</v>
      </c>
      <c r="E56" s="79" t="s">
        <v>943</v>
      </c>
      <c r="F56" s="75">
        <f t="shared" si="5"/>
        <v>11629594</v>
      </c>
      <c r="G56" s="76">
        <v>3807494</v>
      </c>
      <c r="H56" s="76">
        <v>6073505</v>
      </c>
      <c r="I56" s="76">
        <v>5000</v>
      </c>
      <c r="J56" s="76">
        <v>1743595</v>
      </c>
      <c r="K56" s="30"/>
      <c r="L56" s="163"/>
      <c r="M56" s="69"/>
      <c r="N56" s="181"/>
      <c r="O56" s="62"/>
      <c r="P56" s="38"/>
      <c r="R56" s="158"/>
      <c r="S56" s="158"/>
      <c r="T56" s="158"/>
      <c r="U56" s="158"/>
    </row>
    <row r="57" spans="1:21" ht="15">
      <c r="A57" s="77">
        <v>26</v>
      </c>
      <c r="B57" s="78" t="s">
        <v>944</v>
      </c>
      <c r="C57" s="77" t="s">
        <v>945</v>
      </c>
      <c r="D57" s="77" t="s">
        <v>937</v>
      </c>
      <c r="E57" s="79" t="s">
        <v>946</v>
      </c>
      <c r="F57" s="75">
        <f t="shared" si="5"/>
        <v>47772551</v>
      </c>
      <c r="G57" s="76">
        <v>5545652</v>
      </c>
      <c r="H57" s="76">
        <v>13665637</v>
      </c>
      <c r="I57" s="76">
        <v>22902800</v>
      </c>
      <c r="J57" s="76">
        <v>5658462</v>
      </c>
      <c r="K57" s="30"/>
      <c r="L57" s="163"/>
      <c r="M57" s="69"/>
      <c r="N57" s="181"/>
      <c r="O57" s="62"/>
      <c r="P57" s="38"/>
      <c r="R57" s="158"/>
      <c r="S57" s="158"/>
      <c r="T57" s="158"/>
      <c r="U57" s="158"/>
    </row>
    <row r="58" spans="1:21" ht="15">
      <c r="A58" s="77">
        <v>27</v>
      </c>
      <c r="B58" s="78" t="s">
        <v>947</v>
      </c>
      <c r="C58" s="77" t="s">
        <v>948</v>
      </c>
      <c r="D58" s="77" t="s">
        <v>937</v>
      </c>
      <c r="E58" s="79" t="s">
        <v>949</v>
      </c>
      <c r="F58" s="75">
        <f t="shared" si="5"/>
        <v>22479053</v>
      </c>
      <c r="G58" s="76">
        <v>19261560</v>
      </c>
      <c r="H58" s="76">
        <v>1801412</v>
      </c>
      <c r="I58" s="76">
        <v>10000</v>
      </c>
      <c r="J58" s="76">
        <v>1406081</v>
      </c>
      <c r="K58" s="30"/>
      <c r="L58" s="163"/>
      <c r="M58" s="69"/>
      <c r="N58" s="181"/>
      <c r="O58" s="62"/>
      <c r="P58" s="38"/>
      <c r="R58" s="158"/>
      <c r="S58" s="158"/>
      <c r="T58" s="158"/>
      <c r="U58" s="158"/>
    </row>
    <row r="59" spans="1:21" ht="15">
      <c r="A59" s="77">
        <v>28</v>
      </c>
      <c r="B59" s="78" t="s">
        <v>950</v>
      </c>
      <c r="C59" s="77" t="s">
        <v>951</v>
      </c>
      <c r="D59" s="77" t="s">
        <v>937</v>
      </c>
      <c r="E59" s="79" t="s">
        <v>952</v>
      </c>
      <c r="F59" s="75">
        <f t="shared" si="5"/>
        <v>22771950</v>
      </c>
      <c r="G59" s="76">
        <v>432500</v>
      </c>
      <c r="H59" s="76">
        <v>2379865</v>
      </c>
      <c r="I59" s="76">
        <v>0</v>
      </c>
      <c r="J59" s="76">
        <v>19959585</v>
      </c>
      <c r="K59" s="30"/>
      <c r="L59" s="163"/>
      <c r="M59" s="69"/>
      <c r="N59" s="181"/>
      <c r="O59" s="62"/>
      <c r="P59" s="38"/>
      <c r="R59" s="158"/>
      <c r="S59" s="158"/>
      <c r="T59" s="158"/>
      <c r="U59" s="158"/>
    </row>
    <row r="60" spans="1:21" ht="15">
      <c r="A60" s="77">
        <v>29</v>
      </c>
      <c r="B60" s="78" t="s">
        <v>953</v>
      </c>
      <c r="C60" s="77" t="s">
        <v>954</v>
      </c>
      <c r="D60" s="77" t="s">
        <v>937</v>
      </c>
      <c r="E60" s="79" t="s">
        <v>955</v>
      </c>
      <c r="F60" s="75">
        <f t="shared" si="5"/>
        <v>17563664</v>
      </c>
      <c r="G60" s="76">
        <v>8065095</v>
      </c>
      <c r="H60" s="76">
        <v>5229982</v>
      </c>
      <c r="I60" s="76">
        <v>0</v>
      </c>
      <c r="J60" s="76">
        <v>4268587</v>
      </c>
      <c r="K60" s="30"/>
      <c r="L60" s="163"/>
      <c r="M60" s="69"/>
      <c r="N60" s="181"/>
      <c r="O60" s="62"/>
      <c r="P60" s="38"/>
      <c r="R60" s="158"/>
      <c r="S60" s="158"/>
      <c r="T60" s="158"/>
      <c r="U60" s="158"/>
    </row>
    <row r="61" spans="1:21" ht="15">
      <c r="A61" s="77">
        <v>30</v>
      </c>
      <c r="B61" s="78" t="s">
        <v>956</v>
      </c>
      <c r="C61" s="77" t="s">
        <v>957</v>
      </c>
      <c r="D61" s="77" t="s">
        <v>937</v>
      </c>
      <c r="E61" s="79" t="s">
        <v>958</v>
      </c>
      <c r="F61" s="75">
        <f t="shared" si="5"/>
        <v>11940564</v>
      </c>
      <c r="G61" s="76">
        <v>3137730</v>
      </c>
      <c r="H61" s="76">
        <v>5898656</v>
      </c>
      <c r="I61" s="76">
        <v>21500</v>
      </c>
      <c r="J61" s="76">
        <v>2882678</v>
      </c>
      <c r="K61" s="47"/>
      <c r="L61" s="163"/>
      <c r="M61" s="69"/>
      <c r="N61" s="181"/>
      <c r="O61" s="62"/>
      <c r="P61" s="38"/>
      <c r="R61" s="158"/>
      <c r="S61" s="158"/>
      <c r="T61" s="158"/>
      <c r="U61" s="158"/>
    </row>
    <row r="62" spans="1:21" ht="15">
      <c r="A62" s="77">
        <v>31</v>
      </c>
      <c r="B62" s="78" t="s">
        <v>959</v>
      </c>
      <c r="C62" s="77" t="s">
        <v>960</v>
      </c>
      <c r="D62" s="77" t="s">
        <v>937</v>
      </c>
      <c r="E62" s="79" t="s">
        <v>961</v>
      </c>
      <c r="F62" s="75">
        <f t="shared" si="5"/>
        <v>14493114</v>
      </c>
      <c r="G62" s="76">
        <v>4224250</v>
      </c>
      <c r="H62" s="76">
        <v>7374766</v>
      </c>
      <c r="I62" s="76">
        <v>2244901</v>
      </c>
      <c r="J62" s="76">
        <v>649197</v>
      </c>
      <c r="K62" s="48"/>
      <c r="L62" s="163"/>
      <c r="M62" s="69"/>
      <c r="N62" s="181"/>
      <c r="O62" s="62"/>
      <c r="P62" s="38"/>
      <c r="R62" s="158"/>
      <c r="S62" s="158"/>
      <c r="T62" s="158"/>
      <c r="U62" s="158"/>
    </row>
    <row r="63" spans="1:21" ht="15">
      <c r="A63" s="77">
        <v>32</v>
      </c>
      <c r="B63" s="78" t="s">
        <v>962</v>
      </c>
      <c r="C63" s="77" t="s">
        <v>963</v>
      </c>
      <c r="D63" s="77" t="s">
        <v>937</v>
      </c>
      <c r="E63" s="79" t="s">
        <v>964</v>
      </c>
      <c r="F63" s="75">
        <f t="shared" si="5"/>
        <v>19949708</v>
      </c>
      <c r="G63" s="76">
        <v>10849876</v>
      </c>
      <c r="H63" s="76">
        <v>6639629</v>
      </c>
      <c r="I63" s="76">
        <v>0</v>
      </c>
      <c r="J63" s="76">
        <v>2460203</v>
      </c>
      <c r="K63" s="30"/>
      <c r="L63" s="163"/>
      <c r="M63" s="69"/>
      <c r="N63" s="181"/>
      <c r="O63" s="62"/>
      <c r="P63" s="38"/>
      <c r="R63" s="158"/>
      <c r="S63" s="158"/>
      <c r="T63" s="158"/>
      <c r="U63" s="158"/>
    </row>
    <row r="64" spans="1:21" ht="15">
      <c r="A64" s="77">
        <v>33</v>
      </c>
      <c r="B64" s="78" t="s">
        <v>965</v>
      </c>
      <c r="C64" s="77" t="s">
        <v>966</v>
      </c>
      <c r="D64" s="77" t="s">
        <v>937</v>
      </c>
      <c r="E64" s="79" t="s">
        <v>967</v>
      </c>
      <c r="F64" s="75">
        <f t="shared" si="5"/>
        <v>9085844</v>
      </c>
      <c r="G64" s="76">
        <v>1347930</v>
      </c>
      <c r="H64" s="76">
        <v>6506809</v>
      </c>
      <c r="I64" s="76">
        <v>39000</v>
      </c>
      <c r="J64" s="76">
        <v>1192105</v>
      </c>
      <c r="K64" s="30"/>
      <c r="L64" s="163"/>
      <c r="M64" s="69"/>
      <c r="N64" s="181"/>
      <c r="O64" s="62"/>
      <c r="P64" s="38"/>
      <c r="R64" s="158"/>
      <c r="S64" s="158"/>
      <c r="T64" s="158"/>
      <c r="U64" s="158"/>
    </row>
    <row r="65" spans="1:21" ht="15">
      <c r="A65" s="77">
        <v>34</v>
      </c>
      <c r="B65" s="78" t="s">
        <v>968</v>
      </c>
      <c r="C65" s="77" t="s">
        <v>969</v>
      </c>
      <c r="D65" s="77" t="s">
        <v>937</v>
      </c>
      <c r="E65" s="79" t="s">
        <v>970</v>
      </c>
      <c r="F65" s="75">
        <f t="shared" si="5"/>
        <v>37138194</v>
      </c>
      <c r="G65" s="76">
        <v>24200300</v>
      </c>
      <c r="H65" s="76">
        <v>4768428</v>
      </c>
      <c r="I65" s="76">
        <v>2291975</v>
      </c>
      <c r="J65" s="76">
        <v>5877491</v>
      </c>
      <c r="K65" s="30"/>
      <c r="L65" s="163"/>
      <c r="M65" s="69"/>
      <c r="N65" s="181"/>
      <c r="O65" s="62"/>
      <c r="P65" s="38"/>
      <c r="R65" s="158"/>
      <c r="S65" s="158"/>
      <c r="T65" s="158"/>
      <c r="U65" s="158"/>
    </row>
    <row r="66" spans="1:21" ht="15">
      <c r="A66" s="77">
        <v>35</v>
      </c>
      <c r="B66" s="78" t="s">
        <v>971</v>
      </c>
      <c r="C66" s="77" t="s">
        <v>972</v>
      </c>
      <c r="D66" s="77" t="s">
        <v>937</v>
      </c>
      <c r="E66" s="79" t="s">
        <v>973</v>
      </c>
      <c r="F66" s="75">
        <f t="shared" si="5"/>
        <v>62094411</v>
      </c>
      <c r="G66" s="76">
        <v>208000</v>
      </c>
      <c r="H66" s="76">
        <v>1418860</v>
      </c>
      <c r="I66" s="76">
        <v>357381</v>
      </c>
      <c r="J66" s="76">
        <v>60110170</v>
      </c>
      <c r="K66" s="30"/>
      <c r="L66" s="163"/>
      <c r="M66" s="69"/>
      <c r="N66" s="181"/>
      <c r="O66" s="62"/>
      <c r="P66" s="38"/>
      <c r="R66" s="158"/>
      <c r="S66" s="158"/>
      <c r="T66" s="158"/>
      <c r="U66" s="158"/>
    </row>
    <row r="67" spans="1:21" ht="15">
      <c r="A67" s="77">
        <v>36</v>
      </c>
      <c r="B67" s="78" t="s">
        <v>974</v>
      </c>
      <c r="C67" s="77" t="s">
        <v>975</v>
      </c>
      <c r="D67" s="77" t="s">
        <v>937</v>
      </c>
      <c r="E67" s="79" t="s">
        <v>976</v>
      </c>
      <c r="F67" s="75">
        <f t="shared" si="5"/>
        <v>20732692</v>
      </c>
      <c r="G67" s="76">
        <v>9141981</v>
      </c>
      <c r="H67" s="76">
        <v>4201375</v>
      </c>
      <c r="I67" s="76">
        <v>0</v>
      </c>
      <c r="J67" s="76">
        <v>7389336</v>
      </c>
      <c r="K67" s="30"/>
      <c r="L67" s="163"/>
      <c r="M67" s="69"/>
      <c r="N67" s="181"/>
      <c r="O67" s="62"/>
      <c r="P67" s="38"/>
      <c r="R67" s="158"/>
      <c r="S67" s="158"/>
      <c r="T67" s="158"/>
      <c r="U67" s="158"/>
    </row>
    <row r="68" spans="1:21" ht="15">
      <c r="A68" s="77">
        <v>37</v>
      </c>
      <c r="B68" s="78" t="s">
        <v>977</v>
      </c>
      <c r="C68" s="77" t="s">
        <v>978</v>
      </c>
      <c r="D68" s="77" t="s">
        <v>937</v>
      </c>
      <c r="E68" s="79" t="s">
        <v>979</v>
      </c>
      <c r="F68" s="75">
        <f t="shared" si="5"/>
        <v>8602847</v>
      </c>
      <c r="G68" s="76">
        <v>1126250</v>
      </c>
      <c r="H68" s="76">
        <v>3713318</v>
      </c>
      <c r="I68" s="76">
        <v>3000000</v>
      </c>
      <c r="J68" s="76">
        <v>763279</v>
      </c>
      <c r="K68" s="30"/>
      <c r="L68" s="163"/>
      <c r="M68" s="69"/>
      <c r="N68" s="181"/>
      <c r="O68" s="62"/>
      <c r="P68" s="38"/>
      <c r="R68" s="158"/>
      <c r="S68" s="158"/>
      <c r="T68" s="158"/>
      <c r="U68" s="158"/>
    </row>
    <row r="69" spans="1:21" ht="15">
      <c r="A69" s="77">
        <v>38</v>
      </c>
      <c r="B69" s="78" t="s">
        <v>980</v>
      </c>
      <c r="C69" s="77" t="s">
        <v>981</v>
      </c>
      <c r="D69" s="77" t="s">
        <v>937</v>
      </c>
      <c r="E69" s="79" t="s">
        <v>982</v>
      </c>
      <c r="F69" s="75">
        <f t="shared" si="5"/>
        <v>41297509</v>
      </c>
      <c r="G69" s="76">
        <v>16480000</v>
      </c>
      <c r="H69" s="76">
        <v>4116501</v>
      </c>
      <c r="I69" s="76">
        <v>6927300</v>
      </c>
      <c r="J69" s="76">
        <v>13773708</v>
      </c>
      <c r="K69" s="30"/>
      <c r="L69" s="163"/>
      <c r="M69" s="69"/>
      <c r="N69" s="181"/>
      <c r="O69" s="62"/>
      <c r="P69" s="38"/>
      <c r="R69" s="158"/>
      <c r="S69" s="158"/>
      <c r="T69" s="158"/>
      <c r="U69" s="158"/>
    </row>
    <row r="70" spans="1:21" ht="15">
      <c r="A70" s="77">
        <v>39</v>
      </c>
      <c r="B70" s="78" t="s">
        <v>983</v>
      </c>
      <c r="C70" s="77" t="s">
        <v>984</v>
      </c>
      <c r="D70" s="77" t="s">
        <v>937</v>
      </c>
      <c r="E70" s="79" t="s">
        <v>985</v>
      </c>
      <c r="F70" s="75">
        <f t="shared" si="5"/>
        <v>23142372</v>
      </c>
      <c r="G70" s="76">
        <v>9982900</v>
      </c>
      <c r="H70" s="76">
        <v>7547268</v>
      </c>
      <c r="I70" s="76">
        <v>157500</v>
      </c>
      <c r="J70" s="76">
        <v>5454704</v>
      </c>
      <c r="K70" s="30"/>
      <c r="L70" s="163"/>
      <c r="M70" s="69"/>
      <c r="N70" s="181"/>
      <c r="O70" s="62"/>
      <c r="P70" s="38"/>
      <c r="R70" s="158"/>
      <c r="S70" s="158"/>
      <c r="T70" s="158"/>
      <c r="U70" s="158"/>
    </row>
    <row r="71" spans="1:21" ht="15">
      <c r="A71" s="77">
        <v>40</v>
      </c>
      <c r="B71" s="78" t="s">
        <v>986</v>
      </c>
      <c r="C71" s="77" t="s">
        <v>987</v>
      </c>
      <c r="D71" s="77" t="s">
        <v>937</v>
      </c>
      <c r="E71" s="79" t="s">
        <v>988</v>
      </c>
      <c r="F71" s="75">
        <f t="shared" si="5"/>
        <v>40400234</v>
      </c>
      <c r="G71" s="76">
        <v>6052865</v>
      </c>
      <c r="H71" s="76">
        <v>18282338</v>
      </c>
      <c r="I71" s="76">
        <v>5441790</v>
      </c>
      <c r="J71" s="76">
        <v>10623241</v>
      </c>
      <c r="K71" s="30"/>
      <c r="L71" s="163"/>
      <c r="M71" s="69"/>
      <c r="N71" s="181"/>
      <c r="O71" s="62"/>
      <c r="P71" s="38"/>
      <c r="R71" s="158"/>
      <c r="S71" s="158"/>
      <c r="T71" s="158"/>
      <c r="U71" s="158"/>
    </row>
    <row r="72" spans="1:21" ht="15">
      <c r="A72" s="77">
        <v>41</v>
      </c>
      <c r="B72" s="78" t="s">
        <v>989</v>
      </c>
      <c r="C72" s="77" t="s">
        <v>990</v>
      </c>
      <c r="D72" s="77" t="s">
        <v>937</v>
      </c>
      <c r="E72" s="79" t="s">
        <v>991</v>
      </c>
      <c r="F72" s="75">
        <f t="shared" si="5"/>
        <v>9474999</v>
      </c>
      <c r="G72" s="76">
        <v>4001800</v>
      </c>
      <c r="H72" s="76">
        <v>2058939</v>
      </c>
      <c r="I72" s="76">
        <v>0</v>
      </c>
      <c r="J72" s="76">
        <v>3414260</v>
      </c>
      <c r="K72" s="30"/>
      <c r="L72" s="163"/>
      <c r="M72" s="69"/>
      <c r="N72" s="181"/>
      <c r="O72" s="62"/>
      <c r="P72" s="38"/>
      <c r="R72" s="158"/>
      <c r="S72" s="158"/>
      <c r="T72" s="158"/>
      <c r="U72" s="158"/>
    </row>
    <row r="73" spans="1:21" ht="15">
      <c r="A73" s="77">
        <v>42</v>
      </c>
      <c r="B73" s="78" t="s">
        <v>992</v>
      </c>
      <c r="C73" s="77" t="s">
        <v>993</v>
      </c>
      <c r="D73" s="77" t="s">
        <v>937</v>
      </c>
      <c r="E73" s="79" t="s">
        <v>994</v>
      </c>
      <c r="F73" s="75">
        <f t="shared" si="5"/>
        <v>61513221</v>
      </c>
      <c r="G73" s="76">
        <v>27476854</v>
      </c>
      <c r="H73" s="76">
        <v>22704318</v>
      </c>
      <c r="I73" s="76">
        <v>1411500</v>
      </c>
      <c r="J73" s="76">
        <v>9920549</v>
      </c>
      <c r="K73" s="30"/>
      <c r="L73" s="163"/>
      <c r="M73" s="69"/>
      <c r="N73" s="181"/>
      <c r="O73" s="62"/>
      <c r="P73" s="38"/>
      <c r="R73" s="158"/>
      <c r="S73" s="158"/>
      <c r="T73" s="158"/>
      <c r="U73" s="158"/>
    </row>
    <row r="74" spans="1:21" ht="15">
      <c r="A74" s="77">
        <v>43</v>
      </c>
      <c r="B74" s="78" t="s">
        <v>995</v>
      </c>
      <c r="C74" s="77" t="s">
        <v>996</v>
      </c>
      <c r="D74" s="77" t="s">
        <v>937</v>
      </c>
      <c r="E74" s="79" t="s">
        <v>997</v>
      </c>
      <c r="F74" s="75">
        <f t="shared" si="5"/>
        <v>47604392</v>
      </c>
      <c r="G74" s="76">
        <v>25763813</v>
      </c>
      <c r="H74" s="76">
        <v>16901640</v>
      </c>
      <c r="I74" s="76">
        <v>369760</v>
      </c>
      <c r="J74" s="76">
        <v>4569179</v>
      </c>
      <c r="K74" s="30"/>
      <c r="L74" s="163"/>
      <c r="M74" s="69"/>
      <c r="N74" s="181"/>
      <c r="O74" s="62"/>
      <c r="P74" s="38"/>
      <c r="R74" s="158"/>
      <c r="S74" s="158"/>
      <c r="T74" s="158"/>
      <c r="U74" s="158"/>
    </row>
    <row r="75" spans="1:21" ht="15">
      <c r="A75" s="77">
        <v>44</v>
      </c>
      <c r="B75" s="78" t="s">
        <v>998</v>
      </c>
      <c r="C75" s="77" t="s">
        <v>999</v>
      </c>
      <c r="D75" s="77" t="s">
        <v>937</v>
      </c>
      <c r="E75" s="79" t="s">
        <v>1000</v>
      </c>
      <c r="F75" s="75">
        <f t="shared" si="5"/>
        <v>9168682</v>
      </c>
      <c r="G75" s="76">
        <v>2843600</v>
      </c>
      <c r="H75" s="76">
        <v>4459091</v>
      </c>
      <c r="I75" s="76">
        <v>9500</v>
      </c>
      <c r="J75" s="76">
        <v>1856491</v>
      </c>
      <c r="K75" s="30"/>
      <c r="L75" s="163"/>
      <c r="M75" s="69"/>
      <c r="N75" s="181"/>
      <c r="O75" s="62"/>
      <c r="P75" s="38"/>
      <c r="R75" s="158"/>
      <c r="S75" s="158"/>
      <c r="T75" s="158"/>
      <c r="U75" s="158"/>
    </row>
    <row r="76" spans="1:21" ht="15">
      <c r="A76" s="77">
        <v>45</v>
      </c>
      <c r="B76" s="78" t="s">
        <v>1001</v>
      </c>
      <c r="C76" s="77" t="s">
        <v>1002</v>
      </c>
      <c r="D76" s="77" t="s">
        <v>937</v>
      </c>
      <c r="E76" s="79" t="s">
        <v>1003</v>
      </c>
      <c r="F76" s="75">
        <f t="shared" si="5"/>
        <v>22731084</v>
      </c>
      <c r="G76" s="76">
        <v>4373700</v>
      </c>
      <c r="H76" s="76">
        <v>15152143</v>
      </c>
      <c r="I76" s="76">
        <v>150300</v>
      </c>
      <c r="J76" s="76">
        <v>3054941</v>
      </c>
      <c r="K76" s="30"/>
      <c r="L76" s="163"/>
      <c r="M76" s="69"/>
      <c r="N76" s="181"/>
      <c r="O76" s="62"/>
      <c r="P76" s="38"/>
      <c r="R76" s="158"/>
      <c r="S76" s="158"/>
      <c r="T76" s="158"/>
      <c r="U76" s="158"/>
    </row>
    <row r="77" spans="1:21" ht="15">
      <c r="A77" s="77">
        <v>46</v>
      </c>
      <c r="B77" s="78" t="s">
        <v>1004</v>
      </c>
      <c r="C77" s="77" t="s">
        <v>1005</v>
      </c>
      <c r="D77" s="77" t="s">
        <v>937</v>
      </c>
      <c r="E77" s="79" t="s">
        <v>1006</v>
      </c>
      <c r="F77" s="75">
        <f t="shared" si="5"/>
        <v>51173525</v>
      </c>
      <c r="G77" s="76">
        <v>11816313</v>
      </c>
      <c r="H77" s="76">
        <v>8523109</v>
      </c>
      <c r="I77" s="76">
        <v>9332306</v>
      </c>
      <c r="J77" s="76">
        <v>21501797</v>
      </c>
      <c r="K77" s="30"/>
      <c r="L77" s="163"/>
      <c r="M77" s="69"/>
      <c r="N77" s="181"/>
      <c r="O77" s="62"/>
      <c r="P77" s="38"/>
      <c r="R77" s="158"/>
      <c r="S77" s="158"/>
      <c r="T77" s="158"/>
      <c r="U77" s="158"/>
    </row>
    <row r="78" spans="1:21" ht="15">
      <c r="A78" s="77">
        <v>47</v>
      </c>
      <c r="B78" s="78" t="s">
        <v>1007</v>
      </c>
      <c r="C78" s="77" t="s">
        <v>1008</v>
      </c>
      <c r="D78" s="77" t="s">
        <v>937</v>
      </c>
      <c r="E78" s="79" t="s">
        <v>1009</v>
      </c>
      <c r="F78" s="75">
        <f t="shared" si="5"/>
        <v>5674482</v>
      </c>
      <c r="G78" s="76">
        <v>394600</v>
      </c>
      <c r="H78" s="76">
        <v>5207939</v>
      </c>
      <c r="I78" s="76">
        <v>0</v>
      </c>
      <c r="J78" s="76">
        <v>71943</v>
      </c>
      <c r="K78" s="47"/>
      <c r="L78" s="163"/>
      <c r="M78" s="69"/>
      <c r="N78" s="181"/>
      <c r="O78" s="62"/>
      <c r="P78" s="38"/>
      <c r="R78" s="158"/>
      <c r="S78" s="158"/>
      <c r="T78" s="158"/>
      <c r="U78" s="158"/>
    </row>
    <row r="79" spans="1:21" ht="15">
      <c r="A79" s="77">
        <v>48</v>
      </c>
      <c r="B79" s="78" t="s">
        <v>1010</v>
      </c>
      <c r="C79" s="77" t="s">
        <v>1011</v>
      </c>
      <c r="D79" s="77" t="s">
        <v>937</v>
      </c>
      <c r="E79" s="79" t="s">
        <v>1012</v>
      </c>
      <c r="F79" s="75">
        <f t="shared" si="5"/>
        <v>10800518</v>
      </c>
      <c r="G79" s="76">
        <v>994500</v>
      </c>
      <c r="H79" s="76">
        <v>8029548</v>
      </c>
      <c r="I79" s="76">
        <v>62000</v>
      </c>
      <c r="J79" s="76">
        <v>1714470</v>
      </c>
      <c r="K79" s="48"/>
      <c r="L79" s="163"/>
      <c r="M79" s="69"/>
      <c r="N79" s="181"/>
      <c r="O79" s="62"/>
      <c r="P79" s="38"/>
      <c r="R79" s="158"/>
      <c r="S79" s="158"/>
      <c r="T79" s="158"/>
      <c r="U79" s="158"/>
    </row>
    <row r="80" spans="1:21" ht="15">
      <c r="A80" s="77">
        <v>49</v>
      </c>
      <c r="B80" s="78" t="s">
        <v>1013</v>
      </c>
      <c r="C80" s="77" t="s">
        <v>1014</v>
      </c>
      <c r="D80" s="77" t="s">
        <v>937</v>
      </c>
      <c r="E80" s="79" t="s">
        <v>1015</v>
      </c>
      <c r="F80" s="75">
        <f t="shared" si="5"/>
        <v>23115864</v>
      </c>
      <c r="G80" s="76">
        <v>11282350</v>
      </c>
      <c r="H80" s="76">
        <v>6554141</v>
      </c>
      <c r="I80" s="76">
        <v>3800000</v>
      </c>
      <c r="J80" s="76">
        <v>1479373</v>
      </c>
      <c r="K80" s="47"/>
      <c r="L80" s="163"/>
      <c r="M80" s="69"/>
      <c r="N80" s="181"/>
      <c r="O80" s="62"/>
      <c r="P80" s="38"/>
      <c r="R80" s="158"/>
      <c r="S80" s="158"/>
      <c r="T80" s="158"/>
      <c r="U80" s="158"/>
    </row>
    <row r="81" spans="1:21" ht="15">
      <c r="A81" s="77">
        <v>50</v>
      </c>
      <c r="B81" s="78" t="s">
        <v>1016</v>
      </c>
      <c r="C81" s="77" t="s">
        <v>1017</v>
      </c>
      <c r="D81" s="77" t="s">
        <v>937</v>
      </c>
      <c r="E81" s="79" t="s">
        <v>1018</v>
      </c>
      <c r="F81" s="75">
        <f t="shared" si="5"/>
        <v>10184676</v>
      </c>
      <c r="G81" s="76">
        <v>1486170</v>
      </c>
      <c r="H81" s="76">
        <v>6978191</v>
      </c>
      <c r="I81" s="76">
        <v>30900</v>
      </c>
      <c r="J81" s="76">
        <v>1689415</v>
      </c>
      <c r="K81" s="30"/>
      <c r="L81" s="163"/>
      <c r="M81" s="69"/>
      <c r="N81" s="181"/>
      <c r="O81" s="62"/>
      <c r="P81" s="38"/>
      <c r="R81" s="158"/>
      <c r="S81" s="158"/>
      <c r="T81" s="158"/>
      <c r="U81" s="158"/>
    </row>
    <row r="82" spans="1:21" ht="15">
      <c r="A82" s="77">
        <v>51</v>
      </c>
      <c r="B82" s="78" t="s">
        <v>1019</v>
      </c>
      <c r="C82" s="77" t="s">
        <v>1020</v>
      </c>
      <c r="D82" s="77" t="s">
        <v>937</v>
      </c>
      <c r="E82" s="79" t="s">
        <v>1021</v>
      </c>
      <c r="F82" s="75">
        <f t="shared" si="5"/>
        <v>11495872</v>
      </c>
      <c r="G82" s="76">
        <v>5257107</v>
      </c>
      <c r="H82" s="76">
        <v>4627439</v>
      </c>
      <c r="I82" s="76">
        <v>45850</v>
      </c>
      <c r="J82" s="76">
        <v>1565476</v>
      </c>
      <c r="K82" s="30"/>
      <c r="L82" s="163"/>
      <c r="M82" s="69"/>
      <c r="N82" s="181"/>
      <c r="O82" s="62"/>
      <c r="P82" s="38"/>
      <c r="R82" s="158"/>
      <c r="S82" s="158"/>
      <c r="T82" s="158"/>
      <c r="U82" s="158"/>
    </row>
    <row r="83" spans="1:21" ht="15">
      <c r="A83" s="77">
        <v>52</v>
      </c>
      <c r="B83" s="78" t="s">
        <v>1022</v>
      </c>
      <c r="C83" s="77" t="s">
        <v>1023</v>
      </c>
      <c r="D83" s="77" t="s">
        <v>937</v>
      </c>
      <c r="E83" s="79" t="s">
        <v>1024</v>
      </c>
      <c r="F83" s="75">
        <f t="shared" si="5"/>
        <v>7879327</v>
      </c>
      <c r="G83" s="76">
        <v>699800</v>
      </c>
      <c r="H83" s="76">
        <v>4939257</v>
      </c>
      <c r="I83" s="76">
        <v>0</v>
      </c>
      <c r="J83" s="76">
        <v>2240270</v>
      </c>
      <c r="K83" s="30"/>
      <c r="L83" s="163"/>
      <c r="M83" s="69"/>
      <c r="N83" s="181"/>
      <c r="O83" s="62"/>
      <c r="P83" s="38"/>
      <c r="R83" s="158"/>
      <c r="S83" s="158"/>
      <c r="T83" s="158"/>
      <c r="U83" s="158"/>
    </row>
    <row r="84" spans="1:21" ht="15">
      <c r="A84" s="77">
        <v>53</v>
      </c>
      <c r="B84" s="78" t="s">
        <v>1025</v>
      </c>
      <c r="C84" s="77" t="s">
        <v>1026</v>
      </c>
      <c r="D84" s="77" t="s">
        <v>937</v>
      </c>
      <c r="E84" s="79" t="s">
        <v>1027</v>
      </c>
      <c r="F84" s="75">
        <f t="shared" si="5"/>
        <v>8430321</v>
      </c>
      <c r="G84" s="76">
        <v>739700</v>
      </c>
      <c r="H84" s="76">
        <v>2190365</v>
      </c>
      <c r="I84" s="76">
        <v>1643000</v>
      </c>
      <c r="J84" s="76">
        <v>3857256</v>
      </c>
      <c r="K84" s="48"/>
      <c r="L84" s="163"/>
      <c r="M84" s="69"/>
      <c r="N84" s="181"/>
      <c r="O84" s="62"/>
      <c r="P84" s="38"/>
      <c r="R84" s="158"/>
      <c r="S84" s="158"/>
      <c r="T84" s="158"/>
      <c r="U84" s="158"/>
    </row>
    <row r="85" spans="1:21" ht="15">
      <c r="A85" s="77">
        <v>54</v>
      </c>
      <c r="B85" s="78" t="s">
        <v>1028</v>
      </c>
      <c r="C85" s="77" t="s">
        <v>1029</v>
      </c>
      <c r="D85" s="77" t="s">
        <v>937</v>
      </c>
      <c r="E85" s="79" t="s">
        <v>1030</v>
      </c>
      <c r="F85" s="75">
        <f t="shared" si="5"/>
        <v>18732411</v>
      </c>
      <c r="G85" s="76">
        <v>4800</v>
      </c>
      <c r="H85" s="76">
        <v>4769772</v>
      </c>
      <c r="I85" s="76">
        <v>4190350</v>
      </c>
      <c r="J85" s="76">
        <v>9767489</v>
      </c>
      <c r="K85" s="30"/>
      <c r="L85" s="163"/>
      <c r="M85" s="69"/>
      <c r="N85" s="181"/>
      <c r="O85" s="62"/>
      <c r="P85" s="38"/>
      <c r="R85" s="158"/>
      <c r="S85" s="158"/>
      <c r="T85" s="158"/>
      <c r="U85" s="158"/>
    </row>
    <row r="86" spans="1:21" ht="15">
      <c r="A86" s="77">
        <v>55</v>
      </c>
      <c r="B86" s="78" t="s">
        <v>1031</v>
      </c>
      <c r="C86" s="77" t="s">
        <v>1032</v>
      </c>
      <c r="D86" s="77" t="s">
        <v>937</v>
      </c>
      <c r="E86" s="79" t="s">
        <v>1033</v>
      </c>
      <c r="F86" s="75">
        <f t="shared" si="5"/>
        <v>36783451</v>
      </c>
      <c r="G86" s="76">
        <v>73050</v>
      </c>
      <c r="H86" s="76">
        <v>6857803</v>
      </c>
      <c r="I86" s="76">
        <v>21895839</v>
      </c>
      <c r="J86" s="76">
        <v>7956759</v>
      </c>
      <c r="K86" s="30"/>
      <c r="L86" s="163"/>
      <c r="M86" s="69"/>
      <c r="N86" s="181"/>
      <c r="O86" s="62"/>
      <c r="P86" s="38"/>
      <c r="R86" s="158"/>
      <c r="S86" s="158"/>
      <c r="T86" s="158"/>
      <c r="U86" s="158"/>
    </row>
    <row r="87" spans="1:21" ht="15">
      <c r="A87" s="77">
        <v>56</v>
      </c>
      <c r="B87" s="78" t="s">
        <v>1034</v>
      </c>
      <c r="C87" s="77" t="s">
        <v>1035</v>
      </c>
      <c r="D87" s="77" t="s">
        <v>937</v>
      </c>
      <c r="E87" s="79" t="s">
        <v>1036</v>
      </c>
      <c r="F87" s="75">
        <f t="shared" si="5"/>
        <v>63046960</v>
      </c>
      <c r="G87" s="76">
        <v>13666082</v>
      </c>
      <c r="H87" s="76">
        <v>24608043</v>
      </c>
      <c r="I87" s="76">
        <v>12997673</v>
      </c>
      <c r="J87" s="76">
        <v>11775162</v>
      </c>
      <c r="K87" s="30"/>
      <c r="L87" s="163"/>
      <c r="M87" s="69"/>
      <c r="N87" s="181"/>
      <c r="O87" s="62"/>
      <c r="P87" s="38"/>
      <c r="R87" s="158"/>
      <c r="S87" s="158"/>
      <c r="T87" s="158"/>
      <c r="U87" s="158"/>
    </row>
    <row r="88" spans="1:21" ht="15">
      <c r="A88" s="77">
        <v>57</v>
      </c>
      <c r="B88" s="78" t="s">
        <v>1037</v>
      </c>
      <c r="C88" s="77" t="s">
        <v>1038</v>
      </c>
      <c r="D88" s="77" t="s">
        <v>937</v>
      </c>
      <c r="E88" s="79" t="s">
        <v>1039</v>
      </c>
      <c r="F88" s="75">
        <f t="shared" si="5"/>
        <v>6192936</v>
      </c>
      <c r="G88" s="76">
        <v>758000</v>
      </c>
      <c r="H88" s="76">
        <v>4322205</v>
      </c>
      <c r="I88" s="76">
        <v>112700</v>
      </c>
      <c r="J88" s="76">
        <v>1000031</v>
      </c>
      <c r="K88" s="30"/>
      <c r="L88" s="163"/>
      <c r="M88" s="69"/>
      <c r="N88" s="181"/>
      <c r="O88" s="62"/>
      <c r="P88" s="38"/>
      <c r="R88" s="158"/>
      <c r="S88" s="158"/>
      <c r="T88" s="158"/>
      <c r="U88" s="158"/>
    </row>
    <row r="89" spans="1:21" ht="15">
      <c r="A89" s="77">
        <v>58</v>
      </c>
      <c r="B89" s="78" t="s">
        <v>1040</v>
      </c>
      <c r="C89" s="77" t="s">
        <v>1041</v>
      </c>
      <c r="D89" s="77" t="s">
        <v>937</v>
      </c>
      <c r="E89" s="79" t="s">
        <v>1042</v>
      </c>
      <c r="F89" s="75">
        <f t="shared" si="5"/>
        <v>6032849</v>
      </c>
      <c r="G89" s="76">
        <v>259200</v>
      </c>
      <c r="H89" s="76">
        <v>3114135</v>
      </c>
      <c r="I89" s="76">
        <v>612713</v>
      </c>
      <c r="J89" s="76">
        <v>2046801</v>
      </c>
      <c r="K89" s="30"/>
      <c r="L89" s="163"/>
      <c r="M89" s="69"/>
      <c r="N89" s="181"/>
      <c r="O89" s="62"/>
      <c r="P89" s="38"/>
      <c r="R89" s="158"/>
      <c r="S89" s="158"/>
      <c r="T89" s="158"/>
      <c r="U89" s="158"/>
    </row>
    <row r="90" spans="1:21" ht="15">
      <c r="A90" s="77">
        <v>59</v>
      </c>
      <c r="B90" s="78" t="s">
        <v>1043</v>
      </c>
      <c r="C90" s="77" t="s">
        <v>1044</v>
      </c>
      <c r="D90" s="77" t="s">
        <v>937</v>
      </c>
      <c r="E90" s="79" t="s">
        <v>1045</v>
      </c>
      <c r="F90" s="75">
        <f t="shared" si="5"/>
        <v>46895177</v>
      </c>
      <c r="G90" s="76">
        <v>34462970</v>
      </c>
      <c r="H90" s="76">
        <v>6234877</v>
      </c>
      <c r="I90" s="76">
        <v>477500</v>
      </c>
      <c r="J90" s="76">
        <v>5719830</v>
      </c>
      <c r="K90" s="30"/>
      <c r="L90" s="163"/>
      <c r="M90" s="69"/>
      <c r="N90" s="181"/>
      <c r="O90" s="62"/>
      <c r="P90" s="38"/>
      <c r="R90" s="158"/>
      <c r="S90" s="158"/>
      <c r="T90" s="158"/>
      <c r="U90" s="158"/>
    </row>
    <row r="91" spans="1:21" ht="15">
      <c r="A91" s="77">
        <v>60</v>
      </c>
      <c r="B91" s="78" t="s">
        <v>1046</v>
      </c>
      <c r="C91" s="77" t="s">
        <v>1047</v>
      </c>
      <c r="D91" s="77" t="s">
        <v>937</v>
      </c>
      <c r="E91" s="79" t="s">
        <v>1048</v>
      </c>
      <c r="F91" s="75">
        <f t="shared" si="5"/>
        <v>4548966</v>
      </c>
      <c r="G91" s="76">
        <v>0</v>
      </c>
      <c r="H91" s="76">
        <v>490454</v>
      </c>
      <c r="I91" s="76">
        <v>0</v>
      </c>
      <c r="J91" s="76">
        <v>4058512</v>
      </c>
      <c r="K91" s="30"/>
      <c r="L91" s="163"/>
      <c r="M91" s="69"/>
      <c r="N91" s="181"/>
      <c r="O91" s="60"/>
      <c r="P91" s="38"/>
      <c r="R91" s="158"/>
      <c r="S91" s="158"/>
      <c r="T91" s="158"/>
      <c r="U91" s="158"/>
    </row>
    <row r="92" spans="1:21" ht="15">
      <c r="A92" s="77">
        <v>61</v>
      </c>
      <c r="B92" s="78" t="s">
        <v>1049</v>
      </c>
      <c r="C92" s="77" t="s">
        <v>1050</v>
      </c>
      <c r="D92" s="77" t="s">
        <v>937</v>
      </c>
      <c r="E92" s="79" t="s">
        <v>1051</v>
      </c>
      <c r="F92" s="75">
        <f t="shared" si="5"/>
        <v>10839893</v>
      </c>
      <c r="G92" s="76">
        <v>1503400</v>
      </c>
      <c r="H92" s="76">
        <v>7926269</v>
      </c>
      <c r="I92" s="76">
        <v>4000</v>
      </c>
      <c r="J92" s="76">
        <v>1406224</v>
      </c>
      <c r="K92" s="30"/>
      <c r="L92" s="163"/>
      <c r="M92" s="69"/>
      <c r="N92" s="181"/>
      <c r="O92" s="62"/>
      <c r="P92" s="38"/>
      <c r="R92" s="158"/>
      <c r="S92" s="158"/>
      <c r="T92" s="158"/>
      <c r="U92" s="158"/>
    </row>
    <row r="93" spans="1:21" ht="15">
      <c r="A93" s="77">
        <v>62</v>
      </c>
      <c r="B93" s="78" t="s">
        <v>1052</v>
      </c>
      <c r="C93" s="77" t="s">
        <v>1053</v>
      </c>
      <c r="D93" s="77" t="s">
        <v>937</v>
      </c>
      <c r="E93" s="79" t="s">
        <v>1054</v>
      </c>
      <c r="F93" s="75">
        <f t="shared" si="5"/>
        <v>8918201</v>
      </c>
      <c r="G93" s="76">
        <v>2616001</v>
      </c>
      <c r="H93" s="76">
        <v>4645949</v>
      </c>
      <c r="I93" s="76">
        <v>0</v>
      </c>
      <c r="J93" s="76">
        <v>1656251</v>
      </c>
      <c r="K93" s="48"/>
      <c r="L93" s="163"/>
      <c r="M93" s="69"/>
      <c r="N93" s="181"/>
      <c r="O93" s="62"/>
      <c r="P93" s="38"/>
      <c r="R93" s="158"/>
      <c r="S93" s="158"/>
      <c r="T93" s="158"/>
      <c r="U93" s="158"/>
    </row>
    <row r="94" spans="1:21" ht="15">
      <c r="A94" s="77">
        <v>63</v>
      </c>
      <c r="B94" s="78" t="s">
        <v>1055</v>
      </c>
      <c r="C94" s="77" t="s">
        <v>1056</v>
      </c>
      <c r="D94" s="77" t="s">
        <v>937</v>
      </c>
      <c r="E94" s="79" t="s">
        <v>1057</v>
      </c>
      <c r="F94" s="75">
        <f t="shared" si="5"/>
        <v>15471114</v>
      </c>
      <c r="G94" s="76">
        <v>7826529</v>
      </c>
      <c r="H94" s="76">
        <v>3250575</v>
      </c>
      <c r="I94" s="76">
        <v>0</v>
      </c>
      <c r="J94" s="76">
        <v>4394010</v>
      </c>
      <c r="K94" s="30"/>
      <c r="L94" s="163"/>
      <c r="M94" s="69"/>
      <c r="N94" s="181"/>
      <c r="O94" s="62"/>
      <c r="P94" s="38"/>
      <c r="R94" s="158"/>
      <c r="S94" s="158"/>
      <c r="T94" s="158"/>
      <c r="U94" s="158"/>
    </row>
    <row r="95" spans="1:21" ht="15">
      <c r="A95" s="77">
        <v>64</v>
      </c>
      <c r="B95" s="78" t="s">
        <v>1058</v>
      </c>
      <c r="C95" s="77" t="s">
        <v>1059</v>
      </c>
      <c r="D95" s="77" t="s">
        <v>937</v>
      </c>
      <c r="E95" s="79" t="s">
        <v>1060</v>
      </c>
      <c r="F95" s="75">
        <f t="shared" si="5"/>
        <v>7842861</v>
      </c>
      <c r="G95" s="76">
        <v>2709500</v>
      </c>
      <c r="H95" s="76">
        <v>5125536</v>
      </c>
      <c r="I95" s="76">
        <v>0</v>
      </c>
      <c r="J95" s="76">
        <v>7825</v>
      </c>
      <c r="K95" s="30"/>
      <c r="L95" s="163"/>
      <c r="M95" s="69"/>
      <c r="N95" s="181"/>
      <c r="O95" s="62"/>
      <c r="P95" s="38"/>
      <c r="R95" s="158"/>
      <c r="S95" s="158"/>
      <c r="T95" s="158"/>
      <c r="U95" s="158"/>
    </row>
    <row r="96" spans="1:21" ht="15">
      <c r="A96" s="77">
        <v>65</v>
      </c>
      <c r="B96" s="78" t="s">
        <v>1061</v>
      </c>
      <c r="C96" s="77" t="s">
        <v>1062</v>
      </c>
      <c r="D96" s="77" t="s">
        <v>937</v>
      </c>
      <c r="E96" s="79" t="s">
        <v>1064</v>
      </c>
      <c r="F96" s="75">
        <f aca="true" t="shared" si="6" ref="F96:F159">G96+H96+I96+J96</f>
        <v>12851759</v>
      </c>
      <c r="G96" s="76">
        <v>2359322</v>
      </c>
      <c r="H96" s="76">
        <v>8163334</v>
      </c>
      <c r="I96" s="76">
        <v>24000</v>
      </c>
      <c r="J96" s="76">
        <v>2305103</v>
      </c>
      <c r="K96" s="30"/>
      <c r="L96" s="163"/>
      <c r="M96" s="69"/>
      <c r="N96" s="181"/>
      <c r="O96" s="62"/>
      <c r="P96" s="38"/>
      <c r="R96" s="158"/>
      <c r="S96" s="158"/>
      <c r="T96" s="158"/>
      <c r="U96" s="158"/>
    </row>
    <row r="97" spans="1:21" ht="15">
      <c r="A97" s="77">
        <v>66</v>
      </c>
      <c r="B97" s="78" t="s">
        <v>1065</v>
      </c>
      <c r="C97" s="77" t="s">
        <v>1066</v>
      </c>
      <c r="D97" s="77" t="s">
        <v>937</v>
      </c>
      <c r="E97" s="79" t="s">
        <v>1067</v>
      </c>
      <c r="F97" s="75">
        <f t="shared" si="6"/>
        <v>23510521</v>
      </c>
      <c r="G97" s="76">
        <v>12275763</v>
      </c>
      <c r="H97" s="76">
        <v>8036936</v>
      </c>
      <c r="I97" s="76">
        <v>34000</v>
      </c>
      <c r="J97" s="76">
        <v>3163822</v>
      </c>
      <c r="K97" s="30"/>
      <c r="L97" s="163"/>
      <c r="M97" s="69"/>
      <c r="N97" s="181"/>
      <c r="O97" s="62"/>
      <c r="P97" s="38"/>
      <c r="R97" s="158"/>
      <c r="S97" s="158"/>
      <c r="T97" s="158"/>
      <c r="U97" s="158"/>
    </row>
    <row r="98" spans="1:21" ht="15">
      <c r="A98" s="77">
        <v>67</v>
      </c>
      <c r="B98" s="78" t="s">
        <v>1068</v>
      </c>
      <c r="C98" s="77" t="s">
        <v>1069</v>
      </c>
      <c r="D98" s="77" t="s">
        <v>937</v>
      </c>
      <c r="E98" s="79" t="s">
        <v>1070</v>
      </c>
      <c r="F98" s="75">
        <f t="shared" si="6"/>
        <v>10282374</v>
      </c>
      <c r="G98" s="76">
        <v>1999550</v>
      </c>
      <c r="H98" s="76">
        <v>6792411</v>
      </c>
      <c r="I98" s="76">
        <v>0</v>
      </c>
      <c r="J98" s="76">
        <v>1490413</v>
      </c>
      <c r="K98" s="30"/>
      <c r="L98" s="163"/>
      <c r="M98" s="69"/>
      <c r="N98" s="181"/>
      <c r="O98" s="62"/>
      <c r="P98" s="38"/>
      <c r="R98" s="158"/>
      <c r="S98" s="158"/>
      <c r="T98" s="158"/>
      <c r="U98" s="158"/>
    </row>
    <row r="99" spans="1:21" ht="15">
      <c r="A99" s="77">
        <v>68</v>
      </c>
      <c r="B99" s="78" t="s">
        <v>1071</v>
      </c>
      <c r="C99" s="77" t="s">
        <v>1072</v>
      </c>
      <c r="D99" s="77" t="s">
        <v>937</v>
      </c>
      <c r="E99" s="79" t="s">
        <v>1073</v>
      </c>
      <c r="F99" s="75">
        <f t="shared" si="6"/>
        <v>21225239</v>
      </c>
      <c r="G99" s="76">
        <v>15338650</v>
      </c>
      <c r="H99" s="76">
        <v>3630895</v>
      </c>
      <c r="I99" s="76">
        <v>0</v>
      </c>
      <c r="J99" s="76">
        <v>2255694</v>
      </c>
      <c r="K99" s="30"/>
      <c r="L99" s="163"/>
      <c r="M99" s="69"/>
      <c r="N99" s="181"/>
      <c r="O99" s="62"/>
      <c r="P99" s="38"/>
      <c r="R99" s="158"/>
      <c r="S99" s="158"/>
      <c r="T99" s="158"/>
      <c r="U99" s="158"/>
    </row>
    <row r="100" spans="1:21" ht="15">
      <c r="A100" s="77">
        <v>69</v>
      </c>
      <c r="B100" s="78" t="s">
        <v>1074</v>
      </c>
      <c r="C100" s="77" t="s">
        <v>1075</v>
      </c>
      <c r="D100" s="77" t="s">
        <v>937</v>
      </c>
      <c r="E100" s="79" t="s">
        <v>1076</v>
      </c>
      <c r="F100" s="75">
        <f t="shared" si="6"/>
        <v>173446417</v>
      </c>
      <c r="G100" s="76">
        <v>52246850</v>
      </c>
      <c r="H100" s="76">
        <v>26449144</v>
      </c>
      <c r="I100" s="76">
        <v>28036000</v>
      </c>
      <c r="J100" s="76">
        <v>66714423</v>
      </c>
      <c r="K100" s="30"/>
      <c r="L100" s="163"/>
      <c r="M100" s="69"/>
      <c r="N100" s="181"/>
      <c r="O100" s="62"/>
      <c r="P100" s="38"/>
      <c r="R100" s="158"/>
      <c r="S100" s="158"/>
      <c r="T100" s="158"/>
      <c r="U100" s="158"/>
    </row>
    <row r="101" spans="1:21" ht="15">
      <c r="A101" s="77">
        <v>70</v>
      </c>
      <c r="B101" s="78" t="s">
        <v>1077</v>
      </c>
      <c r="C101" s="77" t="s">
        <v>1078</v>
      </c>
      <c r="D101" s="77" t="s">
        <v>937</v>
      </c>
      <c r="E101" s="79" t="s">
        <v>1079</v>
      </c>
      <c r="F101" s="75">
        <f t="shared" si="6"/>
        <v>8775046</v>
      </c>
      <c r="G101" s="76">
        <v>839000</v>
      </c>
      <c r="H101" s="76">
        <v>5370861</v>
      </c>
      <c r="I101" s="76">
        <v>0</v>
      </c>
      <c r="J101" s="76">
        <v>2565185</v>
      </c>
      <c r="K101" s="30"/>
      <c r="L101" s="163"/>
      <c r="M101" s="69"/>
      <c r="N101" s="181"/>
      <c r="O101" s="62"/>
      <c r="P101" s="38"/>
      <c r="R101" s="158"/>
      <c r="S101" s="158"/>
      <c r="T101" s="158"/>
      <c r="U101" s="158"/>
    </row>
    <row r="102" spans="1:21" ht="15">
      <c r="A102" s="77">
        <v>71</v>
      </c>
      <c r="B102" s="78" t="s">
        <v>1080</v>
      </c>
      <c r="C102" s="77" t="s">
        <v>1081</v>
      </c>
      <c r="D102" s="77" t="s">
        <v>937</v>
      </c>
      <c r="E102" s="79" t="s">
        <v>1082</v>
      </c>
      <c r="F102" s="75">
        <f t="shared" si="6"/>
        <v>36260031</v>
      </c>
      <c r="G102" s="76">
        <v>3115650</v>
      </c>
      <c r="H102" s="76">
        <v>10563860</v>
      </c>
      <c r="I102" s="76">
        <v>1499700</v>
      </c>
      <c r="J102" s="76">
        <v>21080821</v>
      </c>
      <c r="K102" s="30"/>
      <c r="L102" s="163"/>
      <c r="M102" s="69"/>
      <c r="N102" s="181"/>
      <c r="O102" s="62"/>
      <c r="P102" s="38"/>
      <c r="R102" s="158"/>
      <c r="S102" s="158"/>
      <c r="T102" s="158"/>
      <c r="U102" s="158"/>
    </row>
    <row r="103" spans="1:21" ht="15">
      <c r="A103" s="77">
        <v>72</v>
      </c>
      <c r="B103" s="78" t="s">
        <v>1083</v>
      </c>
      <c r="C103" s="77" t="s">
        <v>1084</v>
      </c>
      <c r="D103" s="77" t="s">
        <v>937</v>
      </c>
      <c r="E103" s="79" t="s">
        <v>1085</v>
      </c>
      <c r="F103" s="75">
        <f t="shared" si="6"/>
        <v>26894872</v>
      </c>
      <c r="G103" s="76">
        <v>2571815</v>
      </c>
      <c r="H103" s="76">
        <v>3078744</v>
      </c>
      <c r="I103" s="76">
        <v>16119320</v>
      </c>
      <c r="J103" s="76">
        <v>5124993</v>
      </c>
      <c r="K103" s="30"/>
      <c r="L103" s="163"/>
      <c r="M103" s="69"/>
      <c r="N103" s="181"/>
      <c r="O103" s="62"/>
      <c r="P103" s="38"/>
      <c r="R103" s="158"/>
      <c r="S103" s="158"/>
      <c r="T103" s="158"/>
      <c r="U103" s="158"/>
    </row>
    <row r="104" spans="1:21" ht="15">
      <c r="A104" s="77">
        <v>73</v>
      </c>
      <c r="B104" s="78" t="s">
        <v>1086</v>
      </c>
      <c r="C104" s="77" t="s">
        <v>1087</v>
      </c>
      <c r="D104" s="77" t="s">
        <v>937</v>
      </c>
      <c r="E104" s="79" t="s">
        <v>1088</v>
      </c>
      <c r="F104" s="75">
        <f t="shared" si="6"/>
        <v>14613991</v>
      </c>
      <c r="G104" s="76">
        <v>3452800</v>
      </c>
      <c r="H104" s="76">
        <v>7716814</v>
      </c>
      <c r="I104" s="76">
        <v>987550</v>
      </c>
      <c r="J104" s="76">
        <v>2456827</v>
      </c>
      <c r="K104" s="30"/>
      <c r="L104" s="163"/>
      <c r="M104" s="69"/>
      <c r="N104" s="181"/>
      <c r="O104" s="62"/>
      <c r="P104" s="38"/>
      <c r="R104" s="158"/>
      <c r="S104" s="158"/>
      <c r="T104" s="158"/>
      <c r="U104" s="158"/>
    </row>
    <row r="105" spans="1:21" ht="15">
      <c r="A105" s="77">
        <v>74</v>
      </c>
      <c r="B105" s="78" t="s">
        <v>1089</v>
      </c>
      <c r="C105" s="77" t="s">
        <v>1090</v>
      </c>
      <c r="D105" s="77" t="s">
        <v>937</v>
      </c>
      <c r="E105" s="79" t="s">
        <v>1091</v>
      </c>
      <c r="F105" s="75">
        <f t="shared" si="6"/>
        <v>45188989</v>
      </c>
      <c r="G105" s="76">
        <v>6220350</v>
      </c>
      <c r="H105" s="76">
        <v>29992735</v>
      </c>
      <c r="I105" s="76">
        <v>559025</v>
      </c>
      <c r="J105" s="76">
        <v>8416879</v>
      </c>
      <c r="K105" s="30"/>
      <c r="L105" s="163"/>
      <c r="M105" s="69"/>
      <c r="N105" s="181"/>
      <c r="O105" s="62"/>
      <c r="P105" s="38"/>
      <c r="R105" s="158"/>
      <c r="S105" s="158"/>
      <c r="T105" s="158"/>
      <c r="U105" s="158"/>
    </row>
    <row r="106" spans="1:21" ht="15">
      <c r="A106" s="77">
        <v>75</v>
      </c>
      <c r="B106" s="78" t="s">
        <v>1092</v>
      </c>
      <c r="C106" s="77" t="s">
        <v>1093</v>
      </c>
      <c r="D106" s="77" t="s">
        <v>937</v>
      </c>
      <c r="E106" s="79" t="s">
        <v>1094</v>
      </c>
      <c r="F106" s="75">
        <f t="shared" si="6"/>
        <v>12548053</v>
      </c>
      <c r="G106" s="76">
        <v>404400</v>
      </c>
      <c r="H106" s="76">
        <v>10970685</v>
      </c>
      <c r="I106" s="76">
        <v>0</v>
      </c>
      <c r="J106" s="76">
        <v>1172968</v>
      </c>
      <c r="K106" s="30"/>
      <c r="L106" s="163"/>
      <c r="M106" s="69"/>
      <c r="N106" s="181"/>
      <c r="O106" s="62"/>
      <c r="P106" s="38"/>
      <c r="R106" s="158"/>
      <c r="S106" s="158"/>
      <c r="T106" s="158"/>
      <c r="U106" s="158"/>
    </row>
    <row r="107" spans="1:21" ht="15">
      <c r="A107" s="77">
        <v>76</v>
      </c>
      <c r="B107" s="78" t="s">
        <v>1095</v>
      </c>
      <c r="C107" s="77" t="s">
        <v>1096</v>
      </c>
      <c r="D107" s="77" t="s">
        <v>937</v>
      </c>
      <c r="E107" s="79" t="s">
        <v>1097</v>
      </c>
      <c r="F107" s="75">
        <f t="shared" si="6"/>
        <v>25080007</v>
      </c>
      <c r="G107" s="76">
        <v>15515193</v>
      </c>
      <c r="H107" s="76">
        <v>9472164</v>
      </c>
      <c r="I107" s="76">
        <v>10000</v>
      </c>
      <c r="J107" s="76">
        <v>82650</v>
      </c>
      <c r="K107" s="30"/>
      <c r="L107" s="163"/>
      <c r="M107" s="69"/>
      <c r="N107" s="181"/>
      <c r="O107" s="62"/>
      <c r="P107" s="38"/>
      <c r="R107" s="158"/>
      <c r="S107" s="158"/>
      <c r="T107" s="158"/>
      <c r="U107" s="158"/>
    </row>
    <row r="108" spans="1:21" ht="15">
      <c r="A108" s="77">
        <v>77</v>
      </c>
      <c r="B108" s="78" t="s">
        <v>1098</v>
      </c>
      <c r="C108" s="77" t="s">
        <v>1099</v>
      </c>
      <c r="D108" s="77" t="s">
        <v>937</v>
      </c>
      <c r="E108" s="79" t="s">
        <v>1100</v>
      </c>
      <c r="F108" s="75">
        <f t="shared" si="6"/>
        <v>5142176</v>
      </c>
      <c r="G108" s="76">
        <v>495647</v>
      </c>
      <c r="H108" s="76">
        <v>1906620</v>
      </c>
      <c r="I108" s="76">
        <v>44080</v>
      </c>
      <c r="J108" s="76">
        <v>2695829</v>
      </c>
      <c r="K108" s="30"/>
      <c r="L108" s="163"/>
      <c r="M108" s="69"/>
      <c r="N108" s="181"/>
      <c r="O108" s="62"/>
      <c r="P108" s="38"/>
      <c r="R108" s="158"/>
      <c r="S108" s="158"/>
      <c r="T108" s="158"/>
      <c r="U108" s="158"/>
    </row>
    <row r="109" spans="1:21" ht="15">
      <c r="A109" s="77">
        <v>78</v>
      </c>
      <c r="B109" s="78" t="s">
        <v>1101</v>
      </c>
      <c r="C109" s="77" t="s">
        <v>1102</v>
      </c>
      <c r="D109" s="77" t="s">
        <v>937</v>
      </c>
      <c r="E109" s="79" t="s">
        <v>1103</v>
      </c>
      <c r="F109" s="75">
        <f t="shared" si="6"/>
        <v>1470914</v>
      </c>
      <c r="G109" s="76">
        <v>0</v>
      </c>
      <c r="H109" s="76">
        <v>80590</v>
      </c>
      <c r="I109" s="76">
        <v>0</v>
      </c>
      <c r="J109" s="76">
        <v>1390324</v>
      </c>
      <c r="K109" s="30"/>
      <c r="L109" s="163"/>
      <c r="M109" s="69"/>
      <c r="N109" s="181"/>
      <c r="O109" s="60"/>
      <c r="P109" s="38"/>
      <c r="R109" s="158"/>
      <c r="S109" s="158"/>
      <c r="T109" s="158"/>
      <c r="U109" s="158"/>
    </row>
    <row r="110" spans="1:21" ht="15">
      <c r="A110" s="77">
        <v>79</v>
      </c>
      <c r="B110" s="78" t="s">
        <v>1104</v>
      </c>
      <c r="C110" s="77" t="s">
        <v>1105</v>
      </c>
      <c r="D110" s="77" t="s">
        <v>937</v>
      </c>
      <c r="E110" s="79" t="s">
        <v>1106</v>
      </c>
      <c r="F110" s="75">
        <f t="shared" si="6"/>
        <v>39275582</v>
      </c>
      <c r="G110" s="76">
        <v>3270497</v>
      </c>
      <c r="H110" s="76">
        <v>10970292</v>
      </c>
      <c r="I110" s="76">
        <v>11691580</v>
      </c>
      <c r="J110" s="76">
        <v>13343213</v>
      </c>
      <c r="K110" s="30"/>
      <c r="L110" s="163"/>
      <c r="M110" s="69"/>
      <c r="N110" s="181"/>
      <c r="O110" s="62"/>
      <c r="P110" s="38"/>
      <c r="R110" s="158"/>
      <c r="S110" s="158"/>
      <c r="T110" s="158"/>
      <c r="U110" s="158"/>
    </row>
    <row r="111" spans="1:21" ht="15">
      <c r="A111" s="77">
        <v>80</v>
      </c>
      <c r="B111" s="78" t="s">
        <v>1107</v>
      </c>
      <c r="C111" s="77" t="s">
        <v>1108</v>
      </c>
      <c r="D111" s="77" t="s">
        <v>937</v>
      </c>
      <c r="E111" s="79" t="s">
        <v>1109</v>
      </c>
      <c r="F111" s="75">
        <f t="shared" si="6"/>
        <v>14285327</v>
      </c>
      <c r="G111" s="76">
        <v>961601</v>
      </c>
      <c r="H111" s="76">
        <v>5226306</v>
      </c>
      <c r="I111" s="76">
        <v>0</v>
      </c>
      <c r="J111" s="76">
        <v>8097420</v>
      </c>
      <c r="K111" s="30"/>
      <c r="L111" s="163"/>
      <c r="M111" s="69"/>
      <c r="N111" s="181"/>
      <c r="O111" s="62"/>
      <c r="P111" s="38"/>
      <c r="R111" s="158"/>
      <c r="S111" s="158"/>
      <c r="T111" s="158"/>
      <c r="U111" s="158"/>
    </row>
    <row r="112" spans="1:21" ht="15">
      <c r="A112" s="77">
        <v>81</v>
      </c>
      <c r="B112" s="78" t="s">
        <v>1110</v>
      </c>
      <c r="C112" s="77" t="s">
        <v>1111</v>
      </c>
      <c r="D112" s="77" t="s">
        <v>937</v>
      </c>
      <c r="E112" s="79" t="s">
        <v>1112</v>
      </c>
      <c r="F112" s="75">
        <f t="shared" si="6"/>
        <v>17557456</v>
      </c>
      <c r="G112" s="76">
        <v>10694300</v>
      </c>
      <c r="H112" s="76">
        <v>4929428</v>
      </c>
      <c r="I112" s="76">
        <v>66000</v>
      </c>
      <c r="J112" s="76">
        <v>1867728</v>
      </c>
      <c r="K112" s="30"/>
      <c r="L112" s="163"/>
      <c r="M112" s="69"/>
      <c r="N112" s="181"/>
      <c r="O112" s="62"/>
      <c r="P112" s="38"/>
      <c r="R112" s="158"/>
      <c r="S112" s="158"/>
      <c r="T112" s="158"/>
      <c r="U112" s="158"/>
    </row>
    <row r="113" spans="1:21" ht="15">
      <c r="A113" s="77">
        <v>82</v>
      </c>
      <c r="B113" s="78" t="s">
        <v>1113</v>
      </c>
      <c r="C113" s="77" t="s">
        <v>1114</v>
      </c>
      <c r="D113" s="77" t="s">
        <v>937</v>
      </c>
      <c r="E113" s="79" t="s">
        <v>568</v>
      </c>
      <c r="F113" s="75">
        <f t="shared" si="6"/>
        <v>4729622</v>
      </c>
      <c r="G113" s="76">
        <v>376900</v>
      </c>
      <c r="H113" s="76">
        <v>843833</v>
      </c>
      <c r="I113" s="76">
        <v>1027400</v>
      </c>
      <c r="J113" s="76">
        <v>2481489</v>
      </c>
      <c r="K113" s="30"/>
      <c r="L113" s="163"/>
      <c r="M113" s="69"/>
      <c r="N113" s="181"/>
      <c r="O113" s="62"/>
      <c r="P113" s="38"/>
      <c r="R113" s="158"/>
      <c r="S113" s="158"/>
      <c r="T113" s="158"/>
      <c r="U113" s="158"/>
    </row>
    <row r="114" spans="1:21" ht="15">
      <c r="A114" s="77">
        <v>83</v>
      </c>
      <c r="B114" s="78" t="s">
        <v>1115</v>
      </c>
      <c r="C114" s="77" t="s">
        <v>1116</v>
      </c>
      <c r="D114" s="77" t="s">
        <v>937</v>
      </c>
      <c r="E114" s="79" t="s">
        <v>1117</v>
      </c>
      <c r="F114" s="75">
        <f t="shared" si="6"/>
        <v>40814500</v>
      </c>
      <c r="G114" s="76">
        <v>5729161</v>
      </c>
      <c r="H114" s="76">
        <v>25669465</v>
      </c>
      <c r="I114" s="76">
        <v>163000</v>
      </c>
      <c r="J114" s="76">
        <v>9252874</v>
      </c>
      <c r="K114" s="30"/>
      <c r="L114" s="163"/>
      <c r="M114" s="69"/>
      <c r="N114" s="181"/>
      <c r="O114" s="62"/>
      <c r="P114" s="38"/>
      <c r="R114" s="158"/>
      <c r="S114" s="158"/>
      <c r="T114" s="158"/>
      <c r="U114" s="158"/>
    </row>
    <row r="115" spans="1:21" ht="15">
      <c r="A115" s="77">
        <v>84</v>
      </c>
      <c r="B115" s="78" t="s">
        <v>1118</v>
      </c>
      <c r="C115" s="77" t="s">
        <v>1119</v>
      </c>
      <c r="D115" s="77" t="s">
        <v>937</v>
      </c>
      <c r="E115" s="79" t="s">
        <v>1120</v>
      </c>
      <c r="F115" s="75">
        <f t="shared" si="6"/>
        <v>42997191</v>
      </c>
      <c r="G115" s="76">
        <v>21154995</v>
      </c>
      <c r="H115" s="76">
        <v>17122056</v>
      </c>
      <c r="I115" s="76">
        <v>649250</v>
      </c>
      <c r="J115" s="76">
        <v>4070890</v>
      </c>
      <c r="K115" s="30"/>
      <c r="L115" s="163"/>
      <c r="M115" s="69"/>
      <c r="N115" s="181"/>
      <c r="O115" s="62"/>
      <c r="P115" s="38"/>
      <c r="R115" s="158"/>
      <c r="S115" s="158"/>
      <c r="T115" s="158"/>
      <c r="U115" s="158"/>
    </row>
    <row r="116" spans="1:21" ht="15">
      <c r="A116" s="77">
        <v>85</v>
      </c>
      <c r="B116" s="78" t="s">
        <v>1121</v>
      </c>
      <c r="C116" s="77" t="s">
        <v>1122</v>
      </c>
      <c r="D116" s="77" t="s">
        <v>937</v>
      </c>
      <c r="E116" s="79" t="s">
        <v>1123</v>
      </c>
      <c r="F116" s="75">
        <f t="shared" si="6"/>
        <v>10904883</v>
      </c>
      <c r="G116" s="76">
        <v>0</v>
      </c>
      <c r="H116" s="76">
        <v>0</v>
      </c>
      <c r="I116" s="76">
        <v>0</v>
      </c>
      <c r="J116" s="76">
        <v>10904883</v>
      </c>
      <c r="K116" s="30"/>
      <c r="L116" s="163"/>
      <c r="M116" s="69"/>
      <c r="N116" s="181"/>
      <c r="O116" s="62"/>
      <c r="P116" s="38"/>
      <c r="R116" s="158"/>
      <c r="S116" s="158"/>
      <c r="T116" s="158"/>
      <c r="U116" s="158"/>
    </row>
    <row r="117" spans="1:21" ht="15">
      <c r="A117" s="77">
        <v>86</v>
      </c>
      <c r="B117" s="78" t="s">
        <v>1124</v>
      </c>
      <c r="C117" s="77" t="s">
        <v>1125</v>
      </c>
      <c r="D117" s="77" t="s">
        <v>937</v>
      </c>
      <c r="E117" s="79" t="s">
        <v>1126</v>
      </c>
      <c r="F117" s="75">
        <f t="shared" si="6"/>
        <v>33342061</v>
      </c>
      <c r="G117" s="76">
        <v>21372609</v>
      </c>
      <c r="H117" s="76">
        <v>7643064</v>
      </c>
      <c r="I117" s="76">
        <v>2743120</v>
      </c>
      <c r="J117" s="76">
        <v>1583268</v>
      </c>
      <c r="K117" s="30"/>
      <c r="L117" s="163"/>
      <c r="M117" s="69"/>
      <c r="N117" s="181"/>
      <c r="O117" s="62"/>
      <c r="P117" s="38"/>
      <c r="R117" s="158"/>
      <c r="S117" s="158"/>
      <c r="T117" s="158"/>
      <c r="U117" s="158"/>
    </row>
    <row r="118" spans="1:21" ht="15">
      <c r="A118" s="77">
        <v>87</v>
      </c>
      <c r="B118" s="78" t="s">
        <v>1127</v>
      </c>
      <c r="C118" s="77" t="s">
        <v>1128</v>
      </c>
      <c r="D118" s="77" t="s">
        <v>937</v>
      </c>
      <c r="E118" s="79" t="s">
        <v>1129</v>
      </c>
      <c r="F118" s="75">
        <f t="shared" si="6"/>
        <v>8536742</v>
      </c>
      <c r="G118" s="76">
        <v>1187830</v>
      </c>
      <c r="H118" s="76">
        <v>6553030</v>
      </c>
      <c r="I118" s="76">
        <v>0</v>
      </c>
      <c r="J118" s="76">
        <v>795882</v>
      </c>
      <c r="K118" s="47"/>
      <c r="L118" s="163"/>
      <c r="M118" s="69"/>
      <c r="N118" s="181"/>
      <c r="O118" s="62"/>
      <c r="P118" s="38"/>
      <c r="R118" s="158"/>
      <c r="S118" s="158"/>
      <c r="T118" s="158"/>
      <c r="U118" s="158"/>
    </row>
    <row r="119" spans="1:21" ht="15">
      <c r="A119" s="77">
        <v>88</v>
      </c>
      <c r="B119" s="78" t="s">
        <v>1130</v>
      </c>
      <c r="C119" s="77" t="s">
        <v>1131</v>
      </c>
      <c r="D119" s="77" t="s">
        <v>937</v>
      </c>
      <c r="E119" s="79" t="s">
        <v>1132</v>
      </c>
      <c r="F119" s="75">
        <f t="shared" si="6"/>
        <v>3925631</v>
      </c>
      <c r="G119" s="76">
        <v>232000</v>
      </c>
      <c r="H119" s="76">
        <v>2091292</v>
      </c>
      <c r="I119" s="76">
        <v>400000</v>
      </c>
      <c r="J119" s="76">
        <v>1202339</v>
      </c>
      <c r="K119" s="30"/>
      <c r="L119" s="163"/>
      <c r="M119" s="69"/>
      <c r="N119" s="181"/>
      <c r="O119" s="62"/>
      <c r="P119" s="38"/>
      <c r="R119" s="158"/>
      <c r="S119" s="158"/>
      <c r="T119" s="158"/>
      <c r="U119" s="158"/>
    </row>
    <row r="120" spans="1:21" ht="15">
      <c r="A120" s="77">
        <v>89</v>
      </c>
      <c r="B120" s="78" t="s">
        <v>1133</v>
      </c>
      <c r="C120" s="77" t="s">
        <v>1134</v>
      </c>
      <c r="D120" s="77" t="s">
        <v>937</v>
      </c>
      <c r="E120" s="79" t="s">
        <v>1135</v>
      </c>
      <c r="F120" s="75">
        <f t="shared" si="6"/>
        <v>16286801</v>
      </c>
      <c r="G120" s="76">
        <v>578800</v>
      </c>
      <c r="H120" s="76">
        <v>9268144</v>
      </c>
      <c r="I120" s="76">
        <v>5245183</v>
      </c>
      <c r="J120" s="76">
        <v>1194674</v>
      </c>
      <c r="K120" s="30"/>
      <c r="L120" s="163"/>
      <c r="M120" s="69"/>
      <c r="N120" s="181"/>
      <c r="O120" s="62"/>
      <c r="P120" s="38"/>
      <c r="R120" s="158"/>
      <c r="S120" s="158"/>
      <c r="T120" s="158"/>
      <c r="U120" s="158"/>
    </row>
    <row r="121" spans="1:21" ht="15">
      <c r="A121" s="77">
        <v>90</v>
      </c>
      <c r="B121" s="78" t="s">
        <v>1136</v>
      </c>
      <c r="C121" s="77" t="s">
        <v>1137</v>
      </c>
      <c r="D121" s="77" t="s">
        <v>937</v>
      </c>
      <c r="E121" s="79" t="s">
        <v>1138</v>
      </c>
      <c r="F121" s="75">
        <f t="shared" si="6"/>
        <v>12368139</v>
      </c>
      <c r="G121" s="76">
        <v>1183800</v>
      </c>
      <c r="H121" s="76">
        <v>7269503</v>
      </c>
      <c r="I121" s="76">
        <v>0</v>
      </c>
      <c r="J121" s="76">
        <v>3914836</v>
      </c>
      <c r="K121" s="30"/>
      <c r="L121" s="163"/>
      <c r="M121" s="69"/>
      <c r="N121" s="181"/>
      <c r="O121" s="62"/>
      <c r="P121" s="38"/>
      <c r="R121" s="158"/>
      <c r="S121" s="158"/>
      <c r="T121" s="158"/>
      <c r="U121" s="158"/>
    </row>
    <row r="122" spans="1:21" ht="15">
      <c r="A122" s="77">
        <v>91</v>
      </c>
      <c r="B122" s="78" t="s">
        <v>1139</v>
      </c>
      <c r="C122" s="77" t="s">
        <v>1140</v>
      </c>
      <c r="D122" s="77" t="s">
        <v>937</v>
      </c>
      <c r="E122" s="79" t="s">
        <v>1141</v>
      </c>
      <c r="F122" s="75">
        <f t="shared" si="6"/>
        <v>22952712</v>
      </c>
      <c r="G122" s="76">
        <v>1983900</v>
      </c>
      <c r="H122" s="76">
        <v>10707347</v>
      </c>
      <c r="I122" s="76">
        <v>1449500</v>
      </c>
      <c r="J122" s="76">
        <v>8811965</v>
      </c>
      <c r="K122" s="30"/>
      <c r="L122" s="163"/>
      <c r="M122" s="69"/>
      <c r="N122" s="181"/>
      <c r="O122" s="62"/>
      <c r="P122" s="38"/>
      <c r="R122" s="158"/>
      <c r="S122" s="158"/>
      <c r="T122" s="158"/>
      <c r="U122" s="158"/>
    </row>
    <row r="123" spans="1:21" ht="15">
      <c r="A123" s="77">
        <v>92</v>
      </c>
      <c r="B123" s="78" t="s">
        <v>1142</v>
      </c>
      <c r="C123" s="77" t="s">
        <v>1143</v>
      </c>
      <c r="D123" s="77" t="s">
        <v>937</v>
      </c>
      <c r="E123" s="79" t="s">
        <v>1144</v>
      </c>
      <c r="F123" s="75">
        <f t="shared" si="6"/>
        <v>77824882</v>
      </c>
      <c r="G123" s="76">
        <v>63052830</v>
      </c>
      <c r="H123" s="76">
        <v>188186</v>
      </c>
      <c r="I123" s="76">
        <v>8282341</v>
      </c>
      <c r="J123" s="76">
        <v>6301525</v>
      </c>
      <c r="K123" s="30"/>
      <c r="L123" s="163"/>
      <c r="M123" s="69"/>
      <c r="N123" s="181"/>
      <c r="O123" s="62"/>
      <c r="P123" s="38"/>
      <c r="R123" s="158"/>
      <c r="S123" s="158"/>
      <c r="T123" s="158"/>
      <c r="U123" s="158"/>
    </row>
    <row r="124" spans="1:21" ht="15">
      <c r="A124" s="77">
        <v>93</v>
      </c>
      <c r="B124" s="78" t="s">
        <v>1145</v>
      </c>
      <c r="C124" s="77" t="s">
        <v>1146</v>
      </c>
      <c r="D124" s="77" t="s">
        <v>937</v>
      </c>
      <c r="E124" s="79" t="s">
        <v>1147</v>
      </c>
      <c r="F124" s="75">
        <f t="shared" si="6"/>
        <v>38132458</v>
      </c>
      <c r="G124" s="76">
        <v>6649193</v>
      </c>
      <c r="H124" s="76">
        <v>23665087</v>
      </c>
      <c r="I124" s="76">
        <v>730021</v>
      </c>
      <c r="J124" s="76">
        <v>7088157</v>
      </c>
      <c r="K124" s="30"/>
      <c r="L124" s="163"/>
      <c r="M124" s="69"/>
      <c r="N124" s="181"/>
      <c r="O124" s="62"/>
      <c r="P124" s="38"/>
      <c r="R124" s="158"/>
      <c r="S124" s="158"/>
      <c r="T124" s="158"/>
      <c r="U124" s="158"/>
    </row>
    <row r="125" spans="1:21" ht="15">
      <c r="A125" s="77">
        <v>94</v>
      </c>
      <c r="B125" s="78" t="s">
        <v>1149</v>
      </c>
      <c r="C125" s="77" t="s">
        <v>1150</v>
      </c>
      <c r="D125" s="77" t="s">
        <v>1148</v>
      </c>
      <c r="E125" s="79" t="s">
        <v>1151</v>
      </c>
      <c r="F125" s="75">
        <f t="shared" si="6"/>
        <v>868858</v>
      </c>
      <c r="G125" s="76">
        <v>5000</v>
      </c>
      <c r="H125" s="76">
        <v>676858</v>
      </c>
      <c r="I125" s="76">
        <v>165000</v>
      </c>
      <c r="J125" s="76">
        <v>22000</v>
      </c>
      <c r="K125" s="30"/>
      <c r="L125" s="163"/>
      <c r="M125" s="69"/>
      <c r="N125" s="181"/>
      <c r="O125" s="60"/>
      <c r="P125" s="38"/>
      <c r="R125" s="158"/>
      <c r="S125" s="158"/>
      <c r="T125" s="158"/>
      <c r="U125" s="158"/>
    </row>
    <row r="126" spans="1:21" ht="15">
      <c r="A126" s="77">
        <v>95</v>
      </c>
      <c r="B126" s="78" t="s">
        <v>1152</v>
      </c>
      <c r="C126" s="77" t="s">
        <v>1153</v>
      </c>
      <c r="D126" s="77" t="s">
        <v>1148</v>
      </c>
      <c r="E126" s="79" t="s">
        <v>1154</v>
      </c>
      <c r="F126" s="75">
        <f t="shared" si="6"/>
        <v>533240</v>
      </c>
      <c r="G126" s="76">
        <v>0</v>
      </c>
      <c r="H126" s="76">
        <v>376340</v>
      </c>
      <c r="I126" s="76">
        <v>0</v>
      </c>
      <c r="J126" s="76">
        <v>156900</v>
      </c>
      <c r="K126" s="30"/>
      <c r="L126" s="163"/>
      <c r="M126" s="69"/>
      <c r="N126" s="181"/>
      <c r="O126" s="62"/>
      <c r="P126" s="38"/>
      <c r="R126" s="158"/>
      <c r="S126" s="158"/>
      <c r="T126" s="158"/>
      <c r="U126" s="158"/>
    </row>
    <row r="127" spans="1:21" ht="15">
      <c r="A127" s="77">
        <v>96</v>
      </c>
      <c r="B127" s="78" t="s">
        <v>1155</v>
      </c>
      <c r="C127" s="77" t="s">
        <v>1156</v>
      </c>
      <c r="D127" s="77" t="s">
        <v>1148</v>
      </c>
      <c r="E127" s="79" t="s">
        <v>1157</v>
      </c>
      <c r="F127" s="75">
        <f t="shared" si="6"/>
        <v>2200197</v>
      </c>
      <c r="G127" s="76">
        <v>117500</v>
      </c>
      <c r="H127" s="76">
        <v>1658920</v>
      </c>
      <c r="I127" s="76">
        <v>127100</v>
      </c>
      <c r="J127" s="76">
        <v>296677</v>
      </c>
      <c r="K127" s="30"/>
      <c r="L127" s="163"/>
      <c r="M127" s="69"/>
      <c r="N127" s="181"/>
      <c r="O127" s="62"/>
      <c r="P127" s="38"/>
      <c r="R127" s="158"/>
      <c r="S127" s="158"/>
      <c r="T127" s="158"/>
      <c r="U127" s="158"/>
    </row>
    <row r="128" spans="1:21" ht="15">
      <c r="A128" s="77">
        <v>97</v>
      </c>
      <c r="B128" s="78" t="s">
        <v>1158</v>
      </c>
      <c r="C128" s="77" t="s">
        <v>1159</v>
      </c>
      <c r="D128" s="77" t="s">
        <v>1148</v>
      </c>
      <c r="E128" s="79" t="s">
        <v>1160</v>
      </c>
      <c r="F128" s="75">
        <f t="shared" si="6"/>
        <v>46302782</v>
      </c>
      <c r="G128" s="76">
        <v>13723735</v>
      </c>
      <c r="H128" s="76">
        <v>5749130</v>
      </c>
      <c r="I128" s="76">
        <v>2229758</v>
      </c>
      <c r="J128" s="76">
        <v>24600159</v>
      </c>
      <c r="K128" s="30"/>
      <c r="L128" s="163"/>
      <c r="M128" s="69"/>
      <c r="N128" s="181"/>
      <c r="O128" s="60"/>
      <c r="P128" s="38"/>
      <c r="R128" s="158"/>
      <c r="S128" s="158"/>
      <c r="T128" s="158"/>
      <c r="U128" s="158"/>
    </row>
    <row r="129" spans="1:21" ht="15">
      <c r="A129" s="77">
        <v>98</v>
      </c>
      <c r="B129" s="78" t="s">
        <v>1161</v>
      </c>
      <c r="C129" s="77" t="s">
        <v>1162</v>
      </c>
      <c r="D129" s="77" t="s">
        <v>1148</v>
      </c>
      <c r="E129" s="79" t="s">
        <v>1163</v>
      </c>
      <c r="F129" s="75">
        <f t="shared" si="6"/>
        <v>5935190</v>
      </c>
      <c r="G129" s="76">
        <v>0</v>
      </c>
      <c r="H129" s="76">
        <v>4976683</v>
      </c>
      <c r="I129" s="76">
        <v>0</v>
      </c>
      <c r="J129" s="76">
        <v>958507</v>
      </c>
      <c r="K129" s="30"/>
      <c r="L129" s="163"/>
      <c r="M129" s="69"/>
      <c r="N129" s="181"/>
      <c r="O129" s="62"/>
      <c r="P129" s="38"/>
      <c r="R129" s="158"/>
      <c r="S129" s="158"/>
      <c r="T129" s="158"/>
      <c r="U129" s="158"/>
    </row>
    <row r="130" spans="1:21" ht="15">
      <c r="A130" s="77">
        <v>99</v>
      </c>
      <c r="B130" s="78" t="s">
        <v>1164</v>
      </c>
      <c r="C130" s="77" t="s">
        <v>1165</v>
      </c>
      <c r="D130" s="77" t="s">
        <v>1148</v>
      </c>
      <c r="E130" s="79" t="s">
        <v>1166</v>
      </c>
      <c r="F130" s="75">
        <f t="shared" si="6"/>
        <v>54290382</v>
      </c>
      <c r="G130" s="76">
        <v>10485553</v>
      </c>
      <c r="H130" s="76">
        <v>6472161</v>
      </c>
      <c r="I130" s="76">
        <v>29614167</v>
      </c>
      <c r="J130" s="76">
        <v>7718501</v>
      </c>
      <c r="K130" s="47"/>
      <c r="L130" s="163"/>
      <c r="M130" s="69"/>
      <c r="N130" s="181"/>
      <c r="O130" s="62"/>
      <c r="P130" s="38"/>
      <c r="R130" s="158"/>
      <c r="S130" s="158"/>
      <c r="T130" s="158"/>
      <c r="U130" s="158"/>
    </row>
    <row r="131" spans="1:21" ht="15">
      <c r="A131" s="77">
        <v>100</v>
      </c>
      <c r="B131" s="78" t="s">
        <v>1167</v>
      </c>
      <c r="C131" s="77" t="s">
        <v>1168</v>
      </c>
      <c r="D131" s="77" t="s">
        <v>1148</v>
      </c>
      <c r="E131" s="79" t="s">
        <v>1169</v>
      </c>
      <c r="F131" s="75">
        <f t="shared" si="6"/>
        <v>6235162</v>
      </c>
      <c r="G131" s="76">
        <v>231200</v>
      </c>
      <c r="H131" s="76">
        <v>4259788</v>
      </c>
      <c r="I131" s="76">
        <v>284693</v>
      </c>
      <c r="J131" s="76">
        <v>1459481</v>
      </c>
      <c r="K131" s="30"/>
      <c r="L131" s="163"/>
      <c r="M131" s="69"/>
      <c r="N131" s="181"/>
      <c r="O131" s="62"/>
      <c r="P131" s="38"/>
      <c r="R131" s="158"/>
      <c r="S131" s="158"/>
      <c r="T131" s="158"/>
      <c r="U131" s="158"/>
    </row>
    <row r="132" spans="1:21" ht="15">
      <c r="A132" s="77">
        <v>101</v>
      </c>
      <c r="B132" s="78" t="s">
        <v>1170</v>
      </c>
      <c r="C132" s="77" t="s">
        <v>1171</v>
      </c>
      <c r="D132" s="77" t="s">
        <v>1148</v>
      </c>
      <c r="E132" s="79" t="s">
        <v>1172</v>
      </c>
      <c r="F132" s="75">
        <f t="shared" si="6"/>
        <v>40539593</v>
      </c>
      <c r="G132" s="76">
        <v>6238550</v>
      </c>
      <c r="H132" s="76">
        <v>7882539</v>
      </c>
      <c r="I132" s="76">
        <v>18069916</v>
      </c>
      <c r="J132" s="76">
        <v>8348588</v>
      </c>
      <c r="K132" s="30"/>
      <c r="L132" s="163"/>
      <c r="M132" s="69"/>
      <c r="N132" s="181"/>
      <c r="O132" s="62"/>
      <c r="P132" s="38"/>
      <c r="R132" s="158"/>
      <c r="S132" s="158"/>
      <c r="T132" s="158"/>
      <c r="U132" s="158"/>
    </row>
    <row r="133" spans="1:21" ht="15">
      <c r="A133" s="77">
        <v>102</v>
      </c>
      <c r="B133" s="78" t="s">
        <v>1173</v>
      </c>
      <c r="C133" s="77" t="s">
        <v>1174</v>
      </c>
      <c r="D133" s="77" t="s">
        <v>1148</v>
      </c>
      <c r="E133" s="79" t="s">
        <v>1175</v>
      </c>
      <c r="F133" s="75">
        <f t="shared" si="6"/>
        <v>18247585</v>
      </c>
      <c r="G133" s="76">
        <v>6154236</v>
      </c>
      <c r="H133" s="76">
        <v>2008662</v>
      </c>
      <c r="I133" s="76">
        <v>3700000</v>
      </c>
      <c r="J133" s="76">
        <v>6384687</v>
      </c>
      <c r="K133" s="30"/>
      <c r="L133" s="163"/>
      <c r="M133" s="69"/>
      <c r="N133" s="181"/>
      <c r="O133" s="62"/>
      <c r="P133" s="38"/>
      <c r="R133" s="158"/>
      <c r="S133" s="158"/>
      <c r="T133" s="158"/>
      <c r="U133" s="158"/>
    </row>
    <row r="134" spans="1:21" ht="15">
      <c r="A134" s="77">
        <v>103</v>
      </c>
      <c r="B134" s="78" t="s">
        <v>1176</v>
      </c>
      <c r="C134" s="77" t="s">
        <v>1177</v>
      </c>
      <c r="D134" s="77" t="s">
        <v>1148</v>
      </c>
      <c r="E134" s="79" t="s">
        <v>1178</v>
      </c>
      <c r="F134" s="75">
        <f t="shared" si="6"/>
        <v>44547614</v>
      </c>
      <c r="G134" s="76">
        <v>20279260</v>
      </c>
      <c r="H134" s="76">
        <v>7837176</v>
      </c>
      <c r="I134" s="76">
        <v>1413136</v>
      </c>
      <c r="J134" s="76">
        <v>15018042</v>
      </c>
      <c r="K134" s="30"/>
      <c r="L134" s="163"/>
      <c r="M134" s="69"/>
      <c r="N134" s="181"/>
      <c r="O134" s="62"/>
      <c r="P134" s="38"/>
      <c r="R134" s="158"/>
      <c r="S134" s="158"/>
      <c r="T134" s="158"/>
      <c r="U134" s="158"/>
    </row>
    <row r="135" spans="1:21" ht="15">
      <c r="A135" s="77">
        <v>104</v>
      </c>
      <c r="B135" s="78" t="s">
        <v>1179</v>
      </c>
      <c r="C135" s="77" t="s">
        <v>1180</v>
      </c>
      <c r="D135" s="77" t="s">
        <v>1148</v>
      </c>
      <c r="E135" s="79" t="s">
        <v>1181</v>
      </c>
      <c r="F135" s="75">
        <f t="shared" si="6"/>
        <v>32100119</v>
      </c>
      <c r="G135" s="76">
        <v>30031400</v>
      </c>
      <c r="H135" s="76">
        <v>1675782</v>
      </c>
      <c r="I135" s="76">
        <v>139100</v>
      </c>
      <c r="J135" s="76">
        <v>253837</v>
      </c>
      <c r="K135" s="30"/>
      <c r="L135" s="163"/>
      <c r="M135" s="69"/>
      <c r="N135" s="181"/>
      <c r="O135" s="62"/>
      <c r="P135" s="38"/>
      <c r="R135" s="158"/>
      <c r="S135" s="158"/>
      <c r="T135" s="158"/>
      <c r="U135" s="158"/>
    </row>
    <row r="136" spans="1:21" ht="15">
      <c r="A136" s="77">
        <v>105</v>
      </c>
      <c r="B136" s="78" t="s">
        <v>1182</v>
      </c>
      <c r="C136" s="77" t="s">
        <v>1183</v>
      </c>
      <c r="D136" s="77" t="s">
        <v>1148</v>
      </c>
      <c r="E136" s="79" t="s">
        <v>1184</v>
      </c>
      <c r="F136" s="75">
        <f t="shared" si="6"/>
        <v>27372594</v>
      </c>
      <c r="G136" s="76">
        <v>1066285</v>
      </c>
      <c r="H136" s="76">
        <v>3168782</v>
      </c>
      <c r="I136" s="76">
        <v>21983001</v>
      </c>
      <c r="J136" s="76">
        <v>1154526</v>
      </c>
      <c r="K136" s="30"/>
      <c r="L136" s="163"/>
      <c r="M136" s="69"/>
      <c r="N136" s="181"/>
      <c r="O136" s="62"/>
      <c r="P136" s="38"/>
      <c r="R136" s="158"/>
      <c r="S136" s="158"/>
      <c r="T136" s="158"/>
      <c r="U136" s="158"/>
    </row>
    <row r="137" spans="1:21" ht="15">
      <c r="A137" s="77">
        <v>106</v>
      </c>
      <c r="B137" s="78" t="s">
        <v>1185</v>
      </c>
      <c r="C137" s="77" t="s">
        <v>1186</v>
      </c>
      <c r="D137" s="77" t="s">
        <v>1148</v>
      </c>
      <c r="E137" s="79" t="s">
        <v>1187</v>
      </c>
      <c r="F137" s="75">
        <f t="shared" si="6"/>
        <v>105126273</v>
      </c>
      <c r="G137" s="76">
        <v>2952491</v>
      </c>
      <c r="H137" s="76">
        <v>20397594</v>
      </c>
      <c r="I137" s="76">
        <v>45409185</v>
      </c>
      <c r="J137" s="76">
        <v>36367003</v>
      </c>
      <c r="K137" s="30"/>
      <c r="L137" s="163"/>
      <c r="M137" s="69"/>
      <c r="N137" s="181"/>
      <c r="O137" s="62"/>
      <c r="P137" s="38"/>
      <c r="R137" s="158"/>
      <c r="S137" s="158"/>
      <c r="T137" s="158"/>
      <c r="U137" s="158"/>
    </row>
    <row r="138" spans="1:21" ht="15">
      <c r="A138" s="77">
        <v>107</v>
      </c>
      <c r="B138" s="78" t="s">
        <v>1188</v>
      </c>
      <c r="C138" s="77" t="s">
        <v>1189</v>
      </c>
      <c r="D138" s="77" t="s">
        <v>1148</v>
      </c>
      <c r="E138" s="79" t="s">
        <v>1190</v>
      </c>
      <c r="F138" s="75">
        <f t="shared" si="6"/>
        <v>681794</v>
      </c>
      <c r="G138" s="76">
        <v>229000</v>
      </c>
      <c r="H138" s="76">
        <v>432794</v>
      </c>
      <c r="I138" s="76">
        <v>0</v>
      </c>
      <c r="J138" s="76">
        <v>20000</v>
      </c>
      <c r="K138" s="30"/>
      <c r="L138" s="163"/>
      <c r="M138" s="69"/>
      <c r="N138" s="181"/>
      <c r="O138" s="62"/>
      <c r="P138" s="38"/>
      <c r="R138" s="158"/>
      <c r="S138" s="158"/>
      <c r="T138" s="158"/>
      <c r="U138" s="158"/>
    </row>
    <row r="139" spans="1:21" ht="15">
      <c r="A139" s="77">
        <v>108</v>
      </c>
      <c r="B139" s="78" t="s">
        <v>1191</v>
      </c>
      <c r="C139" s="77" t="s">
        <v>1192</v>
      </c>
      <c r="D139" s="77" t="s">
        <v>1148</v>
      </c>
      <c r="E139" s="79" t="s">
        <v>1193</v>
      </c>
      <c r="F139" s="75">
        <f t="shared" si="6"/>
        <v>61992341</v>
      </c>
      <c r="G139" s="76">
        <v>1132974</v>
      </c>
      <c r="H139" s="76">
        <v>6120210</v>
      </c>
      <c r="I139" s="76">
        <v>27600870</v>
      </c>
      <c r="J139" s="76">
        <v>27138287</v>
      </c>
      <c r="K139" s="30"/>
      <c r="L139" s="163"/>
      <c r="M139" s="69"/>
      <c r="N139" s="181"/>
      <c r="O139" s="62"/>
      <c r="P139" s="38"/>
      <c r="R139" s="158"/>
      <c r="S139" s="158"/>
      <c r="T139" s="158"/>
      <c r="U139" s="158"/>
    </row>
    <row r="140" spans="1:21" ht="15">
      <c r="A140" s="77">
        <v>109</v>
      </c>
      <c r="B140" s="78" t="s">
        <v>1194</v>
      </c>
      <c r="C140" s="77" t="s">
        <v>1195</v>
      </c>
      <c r="D140" s="77" t="s">
        <v>1148</v>
      </c>
      <c r="E140" s="79" t="s">
        <v>1196</v>
      </c>
      <c r="F140" s="75">
        <f t="shared" si="6"/>
        <v>15103331</v>
      </c>
      <c r="G140" s="76">
        <v>6414115</v>
      </c>
      <c r="H140" s="76">
        <v>2491489</v>
      </c>
      <c r="I140" s="76">
        <v>1015486</v>
      </c>
      <c r="J140" s="76">
        <v>5182241</v>
      </c>
      <c r="K140" s="41"/>
      <c r="L140" s="163"/>
      <c r="M140" s="69"/>
      <c r="N140" s="181"/>
      <c r="O140" s="62"/>
      <c r="P140" s="38"/>
      <c r="R140" s="158"/>
      <c r="S140" s="158"/>
      <c r="T140" s="158"/>
      <c r="U140" s="158"/>
    </row>
    <row r="141" spans="1:21" ht="15">
      <c r="A141" s="77">
        <v>110</v>
      </c>
      <c r="B141" s="78" t="s">
        <v>1197</v>
      </c>
      <c r="C141" s="77" t="s">
        <v>1198</v>
      </c>
      <c r="D141" s="77" t="s">
        <v>1148</v>
      </c>
      <c r="E141" s="79" t="s">
        <v>1199</v>
      </c>
      <c r="F141" s="75">
        <f t="shared" si="6"/>
        <v>7372433</v>
      </c>
      <c r="G141" s="76">
        <v>369385</v>
      </c>
      <c r="H141" s="76">
        <v>4517695</v>
      </c>
      <c r="I141" s="76">
        <v>234860</v>
      </c>
      <c r="J141" s="76">
        <v>2250493</v>
      </c>
      <c r="K141" s="30"/>
      <c r="L141" s="163"/>
      <c r="M141" s="69"/>
      <c r="N141" s="181"/>
      <c r="O141" s="62"/>
      <c r="P141" s="38"/>
      <c r="R141" s="158"/>
      <c r="S141" s="158"/>
      <c r="T141" s="158"/>
      <c r="U141" s="158"/>
    </row>
    <row r="142" spans="1:21" ht="15">
      <c r="A142" s="77">
        <v>111</v>
      </c>
      <c r="B142" s="78" t="s">
        <v>1200</v>
      </c>
      <c r="C142" s="77" t="s">
        <v>1201</v>
      </c>
      <c r="D142" s="77" t="s">
        <v>1148</v>
      </c>
      <c r="E142" s="79" t="s">
        <v>1202</v>
      </c>
      <c r="F142" s="75">
        <f t="shared" si="6"/>
        <v>33718772</v>
      </c>
      <c r="G142" s="76">
        <v>1167725</v>
      </c>
      <c r="H142" s="76">
        <v>5259603</v>
      </c>
      <c r="I142" s="76">
        <v>20815857</v>
      </c>
      <c r="J142" s="76">
        <v>6475587</v>
      </c>
      <c r="K142" s="30"/>
      <c r="L142" s="163"/>
      <c r="M142" s="69"/>
      <c r="N142" s="181"/>
      <c r="O142" s="62"/>
      <c r="P142" s="38"/>
      <c r="R142" s="158"/>
      <c r="S142" s="158"/>
      <c r="T142" s="158"/>
      <c r="U142" s="158"/>
    </row>
    <row r="143" spans="1:21" ht="15">
      <c r="A143" s="77">
        <v>112</v>
      </c>
      <c r="B143" s="78" t="s">
        <v>1203</v>
      </c>
      <c r="C143" s="77" t="s">
        <v>1204</v>
      </c>
      <c r="D143" s="77" t="s">
        <v>1148</v>
      </c>
      <c r="E143" s="79" t="s">
        <v>1728</v>
      </c>
      <c r="F143" s="75">
        <f t="shared" si="6"/>
        <v>17616986</v>
      </c>
      <c r="G143" s="76">
        <v>811728</v>
      </c>
      <c r="H143" s="76">
        <v>4180536</v>
      </c>
      <c r="I143" s="76">
        <v>7174983</v>
      </c>
      <c r="J143" s="76">
        <v>5449739</v>
      </c>
      <c r="K143" s="30"/>
      <c r="L143" s="163"/>
      <c r="M143" s="69"/>
      <c r="N143" s="181"/>
      <c r="O143" s="62"/>
      <c r="P143" s="38"/>
      <c r="R143" s="158"/>
      <c r="S143" s="158"/>
      <c r="T143" s="158"/>
      <c r="U143" s="158"/>
    </row>
    <row r="144" spans="1:21" ht="15">
      <c r="A144" s="77">
        <v>113</v>
      </c>
      <c r="B144" s="78" t="s">
        <v>1206</v>
      </c>
      <c r="C144" s="77" t="s">
        <v>1207</v>
      </c>
      <c r="D144" s="77" t="s">
        <v>1148</v>
      </c>
      <c r="E144" s="79" t="s">
        <v>1208</v>
      </c>
      <c r="F144" s="75">
        <f t="shared" si="6"/>
        <v>80846740</v>
      </c>
      <c r="G144" s="76">
        <v>63161574</v>
      </c>
      <c r="H144" s="76">
        <v>11317550</v>
      </c>
      <c r="I144" s="76">
        <v>1789750</v>
      </c>
      <c r="J144" s="76">
        <v>4577866</v>
      </c>
      <c r="K144" s="30"/>
      <c r="L144" s="163"/>
      <c r="M144" s="69"/>
      <c r="N144" s="181"/>
      <c r="O144" s="62"/>
      <c r="P144" s="38"/>
      <c r="R144" s="158"/>
      <c r="S144" s="158"/>
      <c r="T144" s="158"/>
      <c r="U144" s="158"/>
    </row>
    <row r="145" spans="1:21" ht="15">
      <c r="A145" s="77">
        <v>114</v>
      </c>
      <c r="B145" s="78" t="s">
        <v>1209</v>
      </c>
      <c r="C145" s="77" t="s">
        <v>1210</v>
      </c>
      <c r="D145" s="77" t="s">
        <v>1148</v>
      </c>
      <c r="E145" s="79" t="s">
        <v>1211</v>
      </c>
      <c r="F145" s="75">
        <f t="shared" si="6"/>
        <v>2683402</v>
      </c>
      <c r="G145" s="76">
        <v>35700</v>
      </c>
      <c r="H145" s="76">
        <v>2584972</v>
      </c>
      <c r="I145" s="76">
        <v>0</v>
      </c>
      <c r="J145" s="76">
        <v>62730</v>
      </c>
      <c r="K145" s="30"/>
      <c r="L145" s="163"/>
      <c r="M145" s="69"/>
      <c r="N145" s="181"/>
      <c r="O145" s="62"/>
      <c r="P145" s="38"/>
      <c r="R145" s="158"/>
      <c r="S145" s="158"/>
      <c r="T145" s="158"/>
      <c r="U145" s="158"/>
    </row>
    <row r="146" spans="1:21" ht="15">
      <c r="A146" s="77">
        <v>115</v>
      </c>
      <c r="B146" s="78" t="s">
        <v>1212</v>
      </c>
      <c r="C146" s="77" t="s">
        <v>1213</v>
      </c>
      <c r="D146" s="77" t="s">
        <v>1148</v>
      </c>
      <c r="E146" s="79" t="s">
        <v>1214</v>
      </c>
      <c r="F146" s="75">
        <f t="shared" si="6"/>
        <v>40844798</v>
      </c>
      <c r="G146" s="76">
        <v>3059223</v>
      </c>
      <c r="H146" s="76">
        <v>19156850</v>
      </c>
      <c r="I146" s="76">
        <v>1877355</v>
      </c>
      <c r="J146" s="76">
        <v>16751370</v>
      </c>
      <c r="K146" s="30"/>
      <c r="L146" s="163"/>
      <c r="M146" s="69"/>
      <c r="N146" s="181"/>
      <c r="O146" s="62"/>
      <c r="P146" s="38"/>
      <c r="R146" s="158"/>
      <c r="S146" s="158"/>
      <c r="T146" s="158"/>
      <c r="U146" s="158"/>
    </row>
    <row r="147" spans="1:21" ht="15">
      <c r="A147" s="77">
        <v>116</v>
      </c>
      <c r="B147" s="78" t="s">
        <v>1215</v>
      </c>
      <c r="C147" s="77" t="s">
        <v>1216</v>
      </c>
      <c r="D147" s="77" t="s">
        <v>1148</v>
      </c>
      <c r="E147" s="79" t="s">
        <v>1217</v>
      </c>
      <c r="F147" s="75">
        <f t="shared" si="6"/>
        <v>13558489</v>
      </c>
      <c r="G147" s="76">
        <v>7160300</v>
      </c>
      <c r="H147" s="76">
        <v>2809399</v>
      </c>
      <c r="I147" s="76">
        <v>22600</v>
      </c>
      <c r="J147" s="76">
        <v>3566190</v>
      </c>
      <c r="K147" s="30"/>
      <c r="L147" s="163"/>
      <c r="M147" s="69"/>
      <c r="N147" s="181"/>
      <c r="O147" s="62"/>
      <c r="P147" s="38"/>
      <c r="R147" s="158"/>
      <c r="S147" s="158"/>
      <c r="T147" s="158"/>
      <c r="U147" s="158"/>
    </row>
    <row r="148" spans="1:21" ht="15">
      <c r="A148" s="77">
        <v>117</v>
      </c>
      <c r="B148" s="78" t="s">
        <v>1218</v>
      </c>
      <c r="C148" s="77" t="s">
        <v>1219</v>
      </c>
      <c r="D148" s="77" t="s">
        <v>1148</v>
      </c>
      <c r="E148" s="79" t="s">
        <v>1220</v>
      </c>
      <c r="F148" s="75">
        <f t="shared" si="6"/>
        <v>110486610</v>
      </c>
      <c r="G148" s="76">
        <v>50967721</v>
      </c>
      <c r="H148" s="76">
        <v>22908393</v>
      </c>
      <c r="I148" s="76">
        <v>4508751</v>
      </c>
      <c r="J148" s="76">
        <v>32101745</v>
      </c>
      <c r="K148" s="30"/>
      <c r="L148" s="163"/>
      <c r="M148" s="69"/>
      <c r="N148" s="181"/>
      <c r="O148" s="62"/>
      <c r="P148" s="38"/>
      <c r="R148" s="158"/>
      <c r="S148" s="158"/>
      <c r="T148" s="158"/>
      <c r="U148" s="158"/>
    </row>
    <row r="149" spans="1:21" ht="15">
      <c r="A149" s="77">
        <v>118</v>
      </c>
      <c r="B149" s="78" t="s">
        <v>1221</v>
      </c>
      <c r="C149" s="77" t="s">
        <v>1222</v>
      </c>
      <c r="D149" s="77" t="s">
        <v>1148</v>
      </c>
      <c r="E149" s="79" t="s">
        <v>1223</v>
      </c>
      <c r="F149" s="75">
        <f t="shared" si="6"/>
        <v>800256</v>
      </c>
      <c r="G149" s="76">
        <v>428000</v>
      </c>
      <c r="H149" s="76">
        <v>206756</v>
      </c>
      <c r="I149" s="76">
        <v>120450</v>
      </c>
      <c r="J149" s="76">
        <v>45050</v>
      </c>
      <c r="K149" s="30"/>
      <c r="L149" s="163"/>
      <c r="M149" s="69"/>
      <c r="N149" s="181"/>
      <c r="O149" s="62"/>
      <c r="P149" s="38"/>
      <c r="R149" s="158"/>
      <c r="S149" s="158"/>
      <c r="T149" s="158"/>
      <c r="U149" s="158"/>
    </row>
    <row r="150" spans="1:21" ht="15">
      <c r="A150" s="77">
        <v>119</v>
      </c>
      <c r="B150" s="78" t="s">
        <v>1224</v>
      </c>
      <c r="C150" s="77" t="s">
        <v>1225</v>
      </c>
      <c r="D150" s="77" t="s">
        <v>1148</v>
      </c>
      <c r="E150" s="79" t="s">
        <v>1226</v>
      </c>
      <c r="F150" s="75">
        <f t="shared" si="6"/>
        <v>11682632</v>
      </c>
      <c r="G150" s="76">
        <v>804101</v>
      </c>
      <c r="H150" s="76">
        <v>1549992</v>
      </c>
      <c r="I150" s="76">
        <v>337751</v>
      </c>
      <c r="J150" s="76">
        <v>8990788</v>
      </c>
      <c r="K150" s="30"/>
      <c r="L150" s="163"/>
      <c r="M150" s="69"/>
      <c r="N150" s="181"/>
      <c r="O150" s="60"/>
      <c r="P150" s="38"/>
      <c r="R150" s="158"/>
      <c r="S150" s="158"/>
      <c r="T150" s="158"/>
      <c r="U150" s="158"/>
    </row>
    <row r="151" spans="1:21" ht="15">
      <c r="A151" s="77">
        <v>120</v>
      </c>
      <c r="B151" s="78" t="s">
        <v>1227</v>
      </c>
      <c r="C151" s="77" t="s">
        <v>1228</v>
      </c>
      <c r="D151" s="77" t="s">
        <v>1148</v>
      </c>
      <c r="E151" s="79" t="s">
        <v>1229</v>
      </c>
      <c r="F151" s="75">
        <f t="shared" si="6"/>
        <v>5584700</v>
      </c>
      <c r="G151" s="76">
        <v>0</v>
      </c>
      <c r="H151" s="76">
        <v>2011166</v>
      </c>
      <c r="I151" s="76">
        <v>3321000</v>
      </c>
      <c r="J151" s="76">
        <v>252534</v>
      </c>
      <c r="K151" s="48"/>
      <c r="L151" s="163"/>
      <c r="M151" s="69"/>
      <c r="N151" s="181"/>
      <c r="O151" s="62"/>
      <c r="P151" s="38"/>
      <c r="R151" s="158"/>
      <c r="S151" s="158"/>
      <c r="T151" s="158"/>
      <c r="U151" s="158"/>
    </row>
    <row r="152" spans="1:21" ht="15">
      <c r="A152" s="77">
        <v>121</v>
      </c>
      <c r="B152" s="78" t="s">
        <v>1230</v>
      </c>
      <c r="C152" s="77" t="s">
        <v>1231</v>
      </c>
      <c r="D152" s="77" t="s">
        <v>1148</v>
      </c>
      <c r="E152" s="79" t="s">
        <v>1232</v>
      </c>
      <c r="F152" s="75">
        <f t="shared" si="6"/>
        <v>1185185</v>
      </c>
      <c r="G152" s="76">
        <v>3500</v>
      </c>
      <c r="H152" s="76">
        <v>618089</v>
      </c>
      <c r="I152" s="76">
        <v>0</v>
      </c>
      <c r="J152" s="76">
        <v>563596</v>
      </c>
      <c r="K152" s="30"/>
      <c r="L152" s="163"/>
      <c r="M152" s="69"/>
      <c r="N152" s="181"/>
      <c r="O152" s="62"/>
      <c r="P152" s="38"/>
      <c r="R152" s="158"/>
      <c r="S152" s="158"/>
      <c r="T152" s="158"/>
      <c r="U152" s="158"/>
    </row>
    <row r="153" spans="1:21" ht="15">
      <c r="A153" s="77">
        <v>122</v>
      </c>
      <c r="B153" s="78" t="s">
        <v>1233</v>
      </c>
      <c r="C153" s="77" t="s">
        <v>1234</v>
      </c>
      <c r="D153" s="77" t="s">
        <v>1148</v>
      </c>
      <c r="E153" s="79" t="s">
        <v>1235</v>
      </c>
      <c r="F153" s="75">
        <f t="shared" si="6"/>
        <v>35414378</v>
      </c>
      <c r="G153" s="76">
        <v>855215</v>
      </c>
      <c r="H153" s="76">
        <v>8858264</v>
      </c>
      <c r="I153" s="76">
        <v>22196736</v>
      </c>
      <c r="J153" s="76">
        <v>3504163</v>
      </c>
      <c r="K153" s="30"/>
      <c r="L153" s="163"/>
      <c r="M153" s="69"/>
      <c r="N153" s="181"/>
      <c r="O153" s="62"/>
      <c r="P153" s="38"/>
      <c r="R153" s="158"/>
      <c r="S153" s="158"/>
      <c r="T153" s="158"/>
      <c r="U153" s="158"/>
    </row>
    <row r="154" spans="1:21" ht="15">
      <c r="A154" s="77">
        <v>123</v>
      </c>
      <c r="B154" s="78" t="s">
        <v>1236</v>
      </c>
      <c r="C154" s="77" t="s">
        <v>1237</v>
      </c>
      <c r="D154" s="77" t="s">
        <v>1148</v>
      </c>
      <c r="E154" s="79" t="s">
        <v>1238</v>
      </c>
      <c r="F154" s="75">
        <f t="shared" si="6"/>
        <v>8024794</v>
      </c>
      <c r="G154" s="76">
        <v>2662377</v>
      </c>
      <c r="H154" s="76">
        <v>4939257</v>
      </c>
      <c r="I154" s="76">
        <v>0</v>
      </c>
      <c r="J154" s="76">
        <v>423160</v>
      </c>
      <c r="K154" s="30"/>
      <c r="L154" s="163"/>
      <c r="M154" s="69"/>
      <c r="N154" s="181"/>
      <c r="O154" s="60"/>
      <c r="P154" s="38"/>
      <c r="R154" s="158"/>
      <c r="S154" s="158"/>
      <c r="T154" s="158"/>
      <c r="U154" s="158"/>
    </row>
    <row r="155" spans="1:21" ht="15">
      <c r="A155" s="77">
        <v>124</v>
      </c>
      <c r="B155" s="78" t="s">
        <v>1239</v>
      </c>
      <c r="C155" s="77" t="s">
        <v>1240</v>
      </c>
      <c r="D155" s="77" t="s">
        <v>1148</v>
      </c>
      <c r="E155" s="79" t="s">
        <v>1241</v>
      </c>
      <c r="F155" s="75">
        <f t="shared" si="6"/>
        <v>2067529</v>
      </c>
      <c r="G155" s="76">
        <v>0</v>
      </c>
      <c r="H155" s="76">
        <v>1653476</v>
      </c>
      <c r="I155" s="76">
        <v>0</v>
      </c>
      <c r="J155" s="76">
        <v>414053</v>
      </c>
      <c r="K155" s="30"/>
      <c r="L155" s="163"/>
      <c r="M155" s="69"/>
      <c r="N155" s="181"/>
      <c r="O155" s="62"/>
      <c r="P155" s="38"/>
      <c r="R155" s="158"/>
      <c r="S155" s="158"/>
      <c r="T155" s="158"/>
      <c r="U155" s="158"/>
    </row>
    <row r="156" spans="1:21" ht="15">
      <c r="A156" s="77">
        <v>125</v>
      </c>
      <c r="B156" s="78" t="s">
        <v>1242</v>
      </c>
      <c r="C156" s="77" t="s">
        <v>1243</v>
      </c>
      <c r="D156" s="77" t="s">
        <v>1148</v>
      </c>
      <c r="E156" s="79" t="s">
        <v>1244</v>
      </c>
      <c r="F156" s="75">
        <f t="shared" si="6"/>
        <v>4350522</v>
      </c>
      <c r="G156" s="76">
        <v>1300550</v>
      </c>
      <c r="H156" s="76">
        <v>2641460</v>
      </c>
      <c r="I156" s="76">
        <v>203200</v>
      </c>
      <c r="J156" s="76">
        <v>205312</v>
      </c>
      <c r="K156" s="30"/>
      <c r="L156" s="163"/>
      <c r="M156" s="69"/>
      <c r="N156" s="181"/>
      <c r="O156" s="62"/>
      <c r="P156" s="38"/>
      <c r="R156" s="158"/>
      <c r="S156" s="158"/>
      <c r="T156" s="158"/>
      <c r="U156" s="158"/>
    </row>
    <row r="157" spans="1:21" ht="15">
      <c r="A157" s="77">
        <v>126</v>
      </c>
      <c r="B157" s="78" t="s">
        <v>1245</v>
      </c>
      <c r="C157" s="77" t="s">
        <v>1246</v>
      </c>
      <c r="D157" s="77" t="s">
        <v>1148</v>
      </c>
      <c r="E157" s="79" t="s">
        <v>1247</v>
      </c>
      <c r="F157" s="75">
        <f t="shared" si="6"/>
        <v>8192939</v>
      </c>
      <c r="G157" s="76">
        <v>268387</v>
      </c>
      <c r="H157" s="76">
        <v>5694291</v>
      </c>
      <c r="I157" s="76">
        <v>1371375</v>
      </c>
      <c r="J157" s="76">
        <v>858886</v>
      </c>
      <c r="K157" s="30"/>
      <c r="L157" s="163"/>
      <c r="M157" s="69"/>
      <c r="N157" s="181"/>
      <c r="O157" s="62"/>
      <c r="P157" s="38"/>
      <c r="R157" s="158"/>
      <c r="S157" s="158"/>
      <c r="T157" s="158"/>
      <c r="U157" s="158"/>
    </row>
    <row r="158" spans="1:21" ht="15">
      <c r="A158" s="77">
        <v>127</v>
      </c>
      <c r="B158" s="78" t="s">
        <v>1248</v>
      </c>
      <c r="C158" s="77" t="s">
        <v>1249</v>
      </c>
      <c r="D158" s="77" t="s">
        <v>1148</v>
      </c>
      <c r="E158" s="79" t="s">
        <v>1250</v>
      </c>
      <c r="F158" s="75">
        <f t="shared" si="6"/>
        <v>5353886</v>
      </c>
      <c r="G158" s="76">
        <v>1242064</v>
      </c>
      <c r="H158" s="76">
        <v>2040768</v>
      </c>
      <c r="I158" s="76">
        <v>1392229</v>
      </c>
      <c r="J158" s="76">
        <v>678825</v>
      </c>
      <c r="K158" s="30"/>
      <c r="L158" s="163"/>
      <c r="M158" s="69"/>
      <c r="N158" s="181"/>
      <c r="O158" s="62"/>
      <c r="P158" s="38"/>
      <c r="R158" s="158"/>
      <c r="S158" s="158"/>
      <c r="T158" s="158"/>
      <c r="U158" s="158"/>
    </row>
    <row r="159" spans="1:21" ht="15">
      <c r="A159" s="77">
        <v>128</v>
      </c>
      <c r="B159" s="78" t="s">
        <v>1251</v>
      </c>
      <c r="C159" s="77" t="s">
        <v>1252</v>
      </c>
      <c r="D159" s="77" t="s">
        <v>1148</v>
      </c>
      <c r="E159" s="79" t="s">
        <v>1253</v>
      </c>
      <c r="F159" s="75">
        <f t="shared" si="6"/>
        <v>11313101</v>
      </c>
      <c r="G159" s="76">
        <v>6341900</v>
      </c>
      <c r="H159" s="76">
        <v>3535197</v>
      </c>
      <c r="I159" s="76">
        <v>687023</v>
      </c>
      <c r="J159" s="76">
        <v>748981</v>
      </c>
      <c r="K159" s="30"/>
      <c r="L159" s="163"/>
      <c r="M159" s="69"/>
      <c r="N159" s="181"/>
      <c r="O159" s="62"/>
      <c r="P159" s="38"/>
      <c r="R159" s="158"/>
      <c r="S159" s="158"/>
      <c r="T159" s="158"/>
      <c r="U159" s="158"/>
    </row>
    <row r="160" spans="1:21" ht="15">
      <c r="A160" s="77">
        <v>129</v>
      </c>
      <c r="B160" s="78" t="s">
        <v>1254</v>
      </c>
      <c r="C160" s="77" t="s">
        <v>1255</v>
      </c>
      <c r="D160" s="77" t="s">
        <v>1148</v>
      </c>
      <c r="E160" s="79" t="s">
        <v>1135</v>
      </c>
      <c r="F160" s="75">
        <f aca="true" t="shared" si="7" ref="F160:F223">G160+H160+I160+J160</f>
        <v>1122014</v>
      </c>
      <c r="G160" s="76">
        <v>402800</v>
      </c>
      <c r="H160" s="76">
        <v>418181</v>
      </c>
      <c r="I160" s="76">
        <v>93865</v>
      </c>
      <c r="J160" s="76">
        <v>207168</v>
      </c>
      <c r="K160" s="30"/>
      <c r="L160" s="163"/>
      <c r="M160" s="69"/>
      <c r="N160" s="181"/>
      <c r="O160" s="62"/>
      <c r="P160" s="38"/>
      <c r="R160" s="158"/>
      <c r="S160" s="158"/>
      <c r="T160" s="158"/>
      <c r="U160" s="158"/>
    </row>
    <row r="161" spans="1:21" ht="15">
      <c r="A161" s="77">
        <v>130</v>
      </c>
      <c r="B161" s="78" t="s">
        <v>1256</v>
      </c>
      <c r="C161" s="77" t="s">
        <v>1257</v>
      </c>
      <c r="D161" s="77" t="s">
        <v>1148</v>
      </c>
      <c r="E161" s="79" t="s">
        <v>1258</v>
      </c>
      <c r="F161" s="75">
        <f t="shared" si="7"/>
        <v>15519209</v>
      </c>
      <c r="G161" s="76">
        <v>182000</v>
      </c>
      <c r="H161" s="76">
        <v>3119932</v>
      </c>
      <c r="I161" s="76">
        <v>1470418</v>
      </c>
      <c r="J161" s="76">
        <v>10746859</v>
      </c>
      <c r="K161" s="30"/>
      <c r="L161" s="163"/>
      <c r="M161" s="69"/>
      <c r="N161" s="181"/>
      <c r="O161" s="62"/>
      <c r="P161" s="38"/>
      <c r="R161" s="158"/>
      <c r="S161" s="158"/>
      <c r="T161" s="158"/>
      <c r="U161" s="158"/>
    </row>
    <row r="162" spans="1:21" ht="15">
      <c r="A162" s="77">
        <v>131</v>
      </c>
      <c r="B162" s="78" t="s">
        <v>1259</v>
      </c>
      <c r="C162" s="77" t="s">
        <v>1260</v>
      </c>
      <c r="D162" s="77" t="s">
        <v>1148</v>
      </c>
      <c r="E162" s="79" t="s">
        <v>1261</v>
      </c>
      <c r="F162" s="75">
        <f t="shared" si="7"/>
        <v>24039799</v>
      </c>
      <c r="G162" s="76">
        <v>741680</v>
      </c>
      <c r="H162" s="76">
        <v>18233440</v>
      </c>
      <c r="I162" s="76">
        <v>0</v>
      </c>
      <c r="J162" s="76">
        <v>5064679</v>
      </c>
      <c r="K162" s="30"/>
      <c r="L162" s="163"/>
      <c r="M162" s="69"/>
      <c r="N162" s="181"/>
      <c r="O162" s="62"/>
      <c r="P162" s="38"/>
      <c r="R162" s="158"/>
      <c r="S162" s="158"/>
      <c r="T162" s="158"/>
      <c r="U162" s="158"/>
    </row>
    <row r="163" spans="1:21" ht="15">
      <c r="A163" s="77">
        <v>132</v>
      </c>
      <c r="B163" s="78" t="s">
        <v>1262</v>
      </c>
      <c r="C163" s="77" t="s">
        <v>1263</v>
      </c>
      <c r="D163" s="77" t="s">
        <v>1148</v>
      </c>
      <c r="E163" s="79" t="s">
        <v>1264</v>
      </c>
      <c r="F163" s="75">
        <f t="shared" si="7"/>
        <v>1079505</v>
      </c>
      <c r="G163" s="76">
        <v>117500</v>
      </c>
      <c r="H163" s="76">
        <v>459910</v>
      </c>
      <c r="I163" s="76">
        <v>0</v>
      </c>
      <c r="J163" s="76">
        <v>502095</v>
      </c>
      <c r="K163" s="30"/>
      <c r="L163" s="163"/>
      <c r="M163" s="69"/>
      <c r="N163" s="181"/>
      <c r="O163" s="60"/>
      <c r="P163" s="38"/>
      <c r="R163" s="158"/>
      <c r="S163" s="158"/>
      <c r="T163" s="158"/>
      <c r="U163" s="158"/>
    </row>
    <row r="164" spans="1:21" ht="15">
      <c r="A164" s="77">
        <v>133</v>
      </c>
      <c r="B164" s="78" t="s">
        <v>1265</v>
      </c>
      <c r="C164" s="77" t="s">
        <v>1266</v>
      </c>
      <c r="D164" s="77" t="s">
        <v>1148</v>
      </c>
      <c r="E164" s="79" t="s">
        <v>1267</v>
      </c>
      <c r="F164" s="75">
        <f t="shared" si="7"/>
        <v>251612</v>
      </c>
      <c r="G164" s="76">
        <v>0</v>
      </c>
      <c r="H164" s="76">
        <v>120362</v>
      </c>
      <c r="I164" s="76">
        <v>0</v>
      </c>
      <c r="J164" s="76">
        <v>131250</v>
      </c>
      <c r="K164" s="30"/>
      <c r="L164" s="163"/>
      <c r="M164" s="69"/>
      <c r="N164" s="181"/>
      <c r="O164" s="62"/>
      <c r="P164" s="38"/>
      <c r="R164" s="158"/>
      <c r="S164" s="158"/>
      <c r="T164" s="158"/>
      <c r="U164" s="158"/>
    </row>
    <row r="165" spans="1:21" ht="15">
      <c r="A165" s="77">
        <v>134</v>
      </c>
      <c r="B165" s="78" t="s">
        <v>1269</v>
      </c>
      <c r="C165" s="77" t="s">
        <v>1270</v>
      </c>
      <c r="D165" s="77" t="s">
        <v>1268</v>
      </c>
      <c r="E165" s="79" t="s">
        <v>1271</v>
      </c>
      <c r="F165" s="75">
        <f t="shared" si="7"/>
        <v>5262692</v>
      </c>
      <c r="G165" s="76">
        <v>152500</v>
      </c>
      <c r="H165" s="76">
        <v>3034907</v>
      </c>
      <c r="I165" s="76">
        <v>0</v>
      </c>
      <c r="J165" s="76">
        <v>2075285</v>
      </c>
      <c r="K165" s="30"/>
      <c r="L165" s="163"/>
      <c r="M165" s="69"/>
      <c r="N165" s="181"/>
      <c r="O165" s="60"/>
      <c r="P165" s="38"/>
      <c r="R165" s="158"/>
      <c r="S165" s="158"/>
      <c r="T165" s="158"/>
      <c r="U165" s="158"/>
    </row>
    <row r="166" spans="1:21" ht="15">
      <c r="A166" s="77">
        <v>135</v>
      </c>
      <c r="B166" s="78" t="s">
        <v>1272</v>
      </c>
      <c r="C166" s="77" t="s">
        <v>1273</v>
      </c>
      <c r="D166" s="77" t="s">
        <v>1268</v>
      </c>
      <c r="E166" s="79" t="s">
        <v>1274</v>
      </c>
      <c r="F166" s="75">
        <f t="shared" si="7"/>
        <v>195434</v>
      </c>
      <c r="G166" s="76">
        <v>0</v>
      </c>
      <c r="H166" s="76">
        <v>195434</v>
      </c>
      <c r="I166" s="76">
        <v>0</v>
      </c>
      <c r="J166" s="76">
        <v>0</v>
      </c>
      <c r="K166" s="47"/>
      <c r="L166" s="163"/>
      <c r="M166" s="69"/>
      <c r="N166" s="181"/>
      <c r="O166" s="62"/>
      <c r="P166" s="38"/>
      <c r="R166" s="158"/>
      <c r="S166" s="158"/>
      <c r="T166" s="158"/>
      <c r="U166" s="158"/>
    </row>
    <row r="167" spans="1:21" ht="15">
      <c r="A167" s="77">
        <v>136</v>
      </c>
      <c r="B167" s="78" t="s">
        <v>1275</v>
      </c>
      <c r="C167" s="77" t="s">
        <v>1276</v>
      </c>
      <c r="D167" s="77" t="s">
        <v>1268</v>
      </c>
      <c r="E167" s="79" t="s">
        <v>1277</v>
      </c>
      <c r="F167" s="75">
        <f t="shared" si="7"/>
        <v>5701544</v>
      </c>
      <c r="G167" s="76">
        <v>1260880</v>
      </c>
      <c r="H167" s="76">
        <v>3331576</v>
      </c>
      <c r="I167" s="76">
        <v>8500</v>
      </c>
      <c r="J167" s="76">
        <v>1100588</v>
      </c>
      <c r="K167" s="30"/>
      <c r="L167" s="163"/>
      <c r="M167" s="69"/>
      <c r="N167" s="181"/>
      <c r="O167" s="60"/>
      <c r="P167" s="38"/>
      <c r="R167" s="158"/>
      <c r="S167" s="158"/>
      <c r="T167" s="158"/>
      <c r="U167" s="158"/>
    </row>
    <row r="168" spans="1:21" ht="15">
      <c r="A168" s="77">
        <v>137</v>
      </c>
      <c r="B168" s="78" t="s">
        <v>1278</v>
      </c>
      <c r="C168" s="77" t="s">
        <v>1279</v>
      </c>
      <c r="D168" s="77" t="s">
        <v>1268</v>
      </c>
      <c r="E168" s="79" t="s">
        <v>1280</v>
      </c>
      <c r="F168" s="75">
        <f t="shared" si="7"/>
        <v>2824191</v>
      </c>
      <c r="G168" s="76">
        <v>0</v>
      </c>
      <c r="H168" s="76">
        <v>1764986</v>
      </c>
      <c r="I168" s="76">
        <v>0</v>
      </c>
      <c r="J168" s="76">
        <v>1059205</v>
      </c>
      <c r="K168" s="48"/>
      <c r="L168" s="163"/>
      <c r="M168" s="69"/>
      <c r="N168" s="181"/>
      <c r="O168" s="62"/>
      <c r="P168" s="38"/>
      <c r="R168" s="158"/>
      <c r="S168" s="158"/>
      <c r="T168" s="158"/>
      <c r="U168" s="158"/>
    </row>
    <row r="169" spans="1:21" ht="15">
      <c r="A169" s="77">
        <v>138</v>
      </c>
      <c r="B169" s="78" t="s">
        <v>1281</v>
      </c>
      <c r="C169" s="77" t="s">
        <v>1282</v>
      </c>
      <c r="D169" s="77" t="s">
        <v>1268</v>
      </c>
      <c r="E169" s="79" t="s">
        <v>1283</v>
      </c>
      <c r="F169" s="75">
        <f t="shared" si="7"/>
        <v>8913498</v>
      </c>
      <c r="G169" s="76">
        <v>3659312</v>
      </c>
      <c r="H169" s="76">
        <v>3679914</v>
      </c>
      <c r="I169" s="76">
        <v>0</v>
      </c>
      <c r="J169" s="76">
        <v>1574272</v>
      </c>
      <c r="K169" s="30"/>
      <c r="L169" s="163"/>
      <c r="M169" s="69"/>
      <c r="N169" s="181"/>
      <c r="O169" s="62"/>
      <c r="P169" s="38"/>
      <c r="R169" s="158"/>
      <c r="S169" s="158"/>
      <c r="T169" s="158"/>
      <c r="U169" s="158"/>
    </row>
    <row r="170" spans="1:31" s="5" customFormat="1" ht="15">
      <c r="A170" s="77">
        <v>139</v>
      </c>
      <c r="B170" s="78" t="s">
        <v>1284</v>
      </c>
      <c r="C170" s="77" t="s">
        <v>1285</v>
      </c>
      <c r="D170" s="77" t="s">
        <v>1268</v>
      </c>
      <c r="E170" s="79" t="s">
        <v>1286</v>
      </c>
      <c r="F170" s="75">
        <f t="shared" si="7"/>
        <v>9505652</v>
      </c>
      <c r="G170" s="76">
        <v>1134750</v>
      </c>
      <c r="H170" s="76">
        <v>2143585</v>
      </c>
      <c r="I170" s="76">
        <v>106000</v>
      </c>
      <c r="J170" s="76">
        <v>6121317</v>
      </c>
      <c r="K170" s="30"/>
      <c r="L170" s="163"/>
      <c r="M170" s="69"/>
      <c r="N170" s="181"/>
      <c r="O170" s="60"/>
      <c r="P170" s="38"/>
      <c r="R170" s="38"/>
      <c r="S170" s="38"/>
      <c r="T170" s="38"/>
      <c r="U170" s="38"/>
      <c r="AE170" s="177"/>
    </row>
    <row r="171" spans="1:21" ht="15">
      <c r="A171" s="77">
        <v>140</v>
      </c>
      <c r="B171" s="78" t="s">
        <v>1287</v>
      </c>
      <c r="C171" s="77" t="s">
        <v>1288</v>
      </c>
      <c r="D171" s="77" t="s">
        <v>1268</v>
      </c>
      <c r="E171" s="79" t="s">
        <v>1289</v>
      </c>
      <c r="F171" s="75">
        <f t="shared" si="7"/>
        <v>3034793</v>
      </c>
      <c r="G171" s="76">
        <v>0</v>
      </c>
      <c r="H171" s="76">
        <v>600013</v>
      </c>
      <c r="I171" s="76">
        <v>95000</v>
      </c>
      <c r="J171" s="76">
        <v>2339780</v>
      </c>
      <c r="K171" s="30"/>
      <c r="L171" s="163"/>
      <c r="M171" s="69"/>
      <c r="N171" s="181"/>
      <c r="O171" s="62"/>
      <c r="P171" s="38"/>
      <c r="R171" s="158"/>
      <c r="S171" s="158"/>
      <c r="T171" s="158"/>
      <c r="U171" s="158"/>
    </row>
    <row r="172" spans="1:21" ht="15">
      <c r="A172" s="77">
        <v>141</v>
      </c>
      <c r="B172" s="78" t="s">
        <v>1290</v>
      </c>
      <c r="C172" s="77" t="s">
        <v>1291</v>
      </c>
      <c r="D172" s="77" t="s">
        <v>1268</v>
      </c>
      <c r="E172" s="79" t="s">
        <v>1292</v>
      </c>
      <c r="F172" s="75">
        <f t="shared" si="7"/>
        <v>48295759</v>
      </c>
      <c r="G172" s="76">
        <v>9576225</v>
      </c>
      <c r="H172" s="76">
        <v>6024664</v>
      </c>
      <c r="I172" s="76">
        <v>4939142</v>
      </c>
      <c r="J172" s="76">
        <v>27755728</v>
      </c>
      <c r="K172" s="47"/>
      <c r="L172" s="163"/>
      <c r="M172" s="69"/>
      <c r="N172" s="181"/>
      <c r="O172" s="62"/>
      <c r="P172" s="38"/>
      <c r="R172" s="158"/>
      <c r="S172" s="158"/>
      <c r="T172" s="158"/>
      <c r="U172" s="158"/>
    </row>
    <row r="173" spans="1:21" ht="15">
      <c r="A173" s="77">
        <v>142</v>
      </c>
      <c r="B173" s="78" t="s">
        <v>1293</v>
      </c>
      <c r="C173" s="77" t="s">
        <v>1294</v>
      </c>
      <c r="D173" s="77" t="s">
        <v>1268</v>
      </c>
      <c r="E173" s="79" t="s">
        <v>1295</v>
      </c>
      <c r="F173" s="75">
        <f t="shared" si="7"/>
        <v>107816801</v>
      </c>
      <c r="G173" s="76">
        <v>21444828</v>
      </c>
      <c r="H173" s="76">
        <v>35070636</v>
      </c>
      <c r="I173" s="76">
        <v>8755055</v>
      </c>
      <c r="J173" s="76">
        <v>42546282</v>
      </c>
      <c r="K173" s="30"/>
      <c r="L173" s="163"/>
      <c r="M173" s="69"/>
      <c r="N173" s="181"/>
      <c r="O173" s="62"/>
      <c r="P173" s="38"/>
      <c r="R173" s="158"/>
      <c r="S173" s="158"/>
      <c r="T173" s="158"/>
      <c r="U173" s="158"/>
    </row>
    <row r="174" spans="1:21" ht="15">
      <c r="A174" s="77">
        <v>143</v>
      </c>
      <c r="B174" s="78" t="s">
        <v>1296</v>
      </c>
      <c r="C174" s="77" t="s">
        <v>1297</v>
      </c>
      <c r="D174" s="77" t="s">
        <v>1268</v>
      </c>
      <c r="E174" s="79" t="s">
        <v>1298</v>
      </c>
      <c r="F174" s="75">
        <f t="shared" si="7"/>
        <v>553520</v>
      </c>
      <c r="G174" s="76">
        <v>197500</v>
      </c>
      <c r="H174" s="76">
        <v>292981</v>
      </c>
      <c r="I174" s="76">
        <v>47639</v>
      </c>
      <c r="J174" s="76">
        <v>15400</v>
      </c>
      <c r="K174" s="30"/>
      <c r="L174" s="163"/>
      <c r="M174" s="69"/>
      <c r="N174" s="181"/>
      <c r="O174" s="62"/>
      <c r="P174" s="38"/>
      <c r="R174" s="158"/>
      <c r="S174" s="158"/>
      <c r="T174" s="158"/>
      <c r="U174" s="158"/>
    </row>
    <row r="175" spans="1:21" ht="15">
      <c r="A175" s="77">
        <v>144</v>
      </c>
      <c r="B175" s="78" t="s">
        <v>1299</v>
      </c>
      <c r="C175" s="77" t="s">
        <v>1300</v>
      </c>
      <c r="D175" s="77" t="s">
        <v>1268</v>
      </c>
      <c r="E175" s="79" t="s">
        <v>1301</v>
      </c>
      <c r="F175" s="75">
        <f t="shared" si="7"/>
        <v>3001701</v>
      </c>
      <c r="G175" s="76">
        <v>21550</v>
      </c>
      <c r="H175" s="76">
        <v>2161880</v>
      </c>
      <c r="I175" s="76">
        <v>173326</v>
      </c>
      <c r="J175" s="76">
        <v>644945</v>
      </c>
      <c r="K175" s="30"/>
      <c r="L175" s="163"/>
      <c r="M175" s="69"/>
      <c r="N175" s="181"/>
      <c r="O175" s="60"/>
      <c r="P175" s="38"/>
      <c r="R175" s="158"/>
      <c r="S175" s="158"/>
      <c r="T175" s="158"/>
      <c r="U175" s="158"/>
    </row>
    <row r="176" spans="1:21" ht="15">
      <c r="A176" s="77">
        <v>145</v>
      </c>
      <c r="B176" s="78" t="s">
        <v>1302</v>
      </c>
      <c r="C176" s="77" t="s">
        <v>1303</v>
      </c>
      <c r="D176" s="77" t="s">
        <v>1268</v>
      </c>
      <c r="E176" s="79" t="s">
        <v>1304</v>
      </c>
      <c r="F176" s="75">
        <f t="shared" si="7"/>
        <v>8704972</v>
      </c>
      <c r="G176" s="76">
        <v>0</v>
      </c>
      <c r="H176" s="76">
        <v>7653665</v>
      </c>
      <c r="I176" s="76">
        <v>117100</v>
      </c>
      <c r="J176" s="76">
        <v>934207</v>
      </c>
      <c r="K176" s="30"/>
      <c r="L176" s="163"/>
      <c r="M176" s="69"/>
      <c r="N176" s="181"/>
      <c r="O176" s="62"/>
      <c r="P176" s="38"/>
      <c r="R176" s="158"/>
      <c r="S176" s="158"/>
      <c r="T176" s="158"/>
      <c r="U176" s="158"/>
    </row>
    <row r="177" spans="1:21" ht="15">
      <c r="A177" s="77">
        <v>146</v>
      </c>
      <c r="B177" s="78" t="s">
        <v>1305</v>
      </c>
      <c r="C177" s="77" t="s">
        <v>1306</v>
      </c>
      <c r="D177" s="77" t="s">
        <v>1268</v>
      </c>
      <c r="E177" s="79" t="s">
        <v>1307</v>
      </c>
      <c r="F177" s="75">
        <f t="shared" si="7"/>
        <v>3322506</v>
      </c>
      <c r="G177" s="76">
        <v>0</v>
      </c>
      <c r="H177" s="76">
        <v>996443</v>
      </c>
      <c r="I177" s="76">
        <v>911001</v>
      </c>
      <c r="J177" s="76">
        <v>1415062</v>
      </c>
      <c r="K177" s="30"/>
      <c r="L177" s="163"/>
      <c r="M177" s="69"/>
      <c r="N177" s="181"/>
      <c r="O177" s="60"/>
      <c r="P177" s="38"/>
      <c r="R177" s="158"/>
      <c r="S177" s="158"/>
      <c r="T177" s="158"/>
      <c r="U177" s="158"/>
    </row>
    <row r="178" spans="1:21" ht="15">
      <c r="A178" s="77">
        <v>147</v>
      </c>
      <c r="B178" s="78" t="s">
        <v>1308</v>
      </c>
      <c r="C178" s="77" t="s">
        <v>1309</v>
      </c>
      <c r="D178" s="77" t="s">
        <v>1268</v>
      </c>
      <c r="E178" s="79" t="s">
        <v>1310</v>
      </c>
      <c r="F178" s="75">
        <f t="shared" si="7"/>
        <v>4295709</v>
      </c>
      <c r="G178" s="76">
        <v>0</v>
      </c>
      <c r="H178" s="76">
        <v>3078774</v>
      </c>
      <c r="I178" s="76">
        <v>72975</v>
      </c>
      <c r="J178" s="76">
        <v>1143960</v>
      </c>
      <c r="K178" s="30"/>
      <c r="L178" s="163"/>
      <c r="M178" s="69"/>
      <c r="N178" s="181"/>
      <c r="O178" s="62"/>
      <c r="P178" s="38"/>
      <c r="R178" s="158"/>
      <c r="S178" s="158"/>
      <c r="T178" s="158"/>
      <c r="U178" s="158"/>
    </row>
    <row r="179" spans="1:21" ht="15">
      <c r="A179" s="77">
        <v>148</v>
      </c>
      <c r="B179" s="78" t="s">
        <v>1311</v>
      </c>
      <c r="C179" s="77" t="s">
        <v>1312</v>
      </c>
      <c r="D179" s="77" t="s">
        <v>1268</v>
      </c>
      <c r="E179" s="79" t="s">
        <v>1313</v>
      </c>
      <c r="F179" s="75">
        <f t="shared" si="7"/>
        <v>61069387</v>
      </c>
      <c r="G179" s="76">
        <v>12831385</v>
      </c>
      <c r="H179" s="76">
        <v>23755185</v>
      </c>
      <c r="I179" s="76">
        <v>10683296</v>
      </c>
      <c r="J179" s="76">
        <v>13799521</v>
      </c>
      <c r="K179" s="30"/>
      <c r="L179" s="163"/>
      <c r="M179" s="69"/>
      <c r="N179" s="181"/>
      <c r="O179" s="62"/>
      <c r="P179" s="38"/>
      <c r="R179" s="158"/>
      <c r="S179" s="158"/>
      <c r="T179" s="158"/>
      <c r="U179" s="158"/>
    </row>
    <row r="180" spans="1:21" ht="15">
      <c r="A180" s="77">
        <v>149</v>
      </c>
      <c r="B180" s="78" t="s">
        <v>1314</v>
      </c>
      <c r="C180" s="77" t="s">
        <v>1315</v>
      </c>
      <c r="D180" s="77" t="s">
        <v>1268</v>
      </c>
      <c r="E180" s="79" t="s">
        <v>1316</v>
      </c>
      <c r="F180" s="75">
        <f t="shared" si="7"/>
        <v>10882667</v>
      </c>
      <c r="G180" s="76">
        <v>427800</v>
      </c>
      <c r="H180" s="76">
        <v>8070177</v>
      </c>
      <c r="I180" s="76">
        <v>0</v>
      </c>
      <c r="J180" s="76">
        <v>2384690</v>
      </c>
      <c r="K180" s="30"/>
      <c r="L180" s="163"/>
      <c r="M180" s="69"/>
      <c r="N180" s="181"/>
      <c r="O180" s="62"/>
      <c r="P180" s="38"/>
      <c r="R180" s="158"/>
      <c r="S180" s="158"/>
      <c r="T180" s="158"/>
      <c r="U180" s="158"/>
    </row>
    <row r="181" spans="1:21" ht="15">
      <c r="A181" s="77">
        <v>150</v>
      </c>
      <c r="B181" s="78" t="s">
        <v>1317</v>
      </c>
      <c r="C181" s="77" t="s">
        <v>1318</v>
      </c>
      <c r="D181" s="77" t="s">
        <v>1268</v>
      </c>
      <c r="E181" s="79" t="s">
        <v>1319</v>
      </c>
      <c r="F181" s="75">
        <f t="shared" si="7"/>
        <v>28072045</v>
      </c>
      <c r="G181" s="76">
        <v>9632298</v>
      </c>
      <c r="H181" s="76">
        <v>15602793</v>
      </c>
      <c r="I181" s="76">
        <v>0</v>
      </c>
      <c r="J181" s="76">
        <v>2836954</v>
      </c>
      <c r="K181" s="30"/>
      <c r="L181" s="163"/>
      <c r="M181" s="69"/>
      <c r="N181" s="181"/>
      <c r="O181" s="62"/>
      <c r="P181" s="38"/>
      <c r="R181" s="158"/>
      <c r="S181" s="158"/>
      <c r="T181" s="158"/>
      <c r="U181" s="158"/>
    </row>
    <row r="182" spans="1:21" ht="15">
      <c r="A182" s="77">
        <v>151</v>
      </c>
      <c r="B182" s="78" t="s">
        <v>1320</v>
      </c>
      <c r="C182" s="77" t="s">
        <v>1321</v>
      </c>
      <c r="D182" s="77" t="s">
        <v>1268</v>
      </c>
      <c r="E182" s="79" t="s">
        <v>1322</v>
      </c>
      <c r="F182" s="75">
        <f t="shared" si="7"/>
        <v>6559680</v>
      </c>
      <c r="G182" s="76">
        <v>12500</v>
      </c>
      <c r="H182" s="76">
        <v>5361276</v>
      </c>
      <c r="I182" s="76">
        <v>8103</v>
      </c>
      <c r="J182" s="76">
        <v>1177801</v>
      </c>
      <c r="K182" s="30"/>
      <c r="L182" s="163"/>
      <c r="M182" s="69"/>
      <c r="N182" s="181"/>
      <c r="O182" s="60"/>
      <c r="P182" s="38"/>
      <c r="R182" s="158"/>
      <c r="S182" s="158"/>
      <c r="T182" s="158"/>
      <c r="U182" s="158"/>
    </row>
    <row r="183" spans="1:21" ht="15">
      <c r="A183" s="77">
        <v>152</v>
      </c>
      <c r="B183" s="78" t="s">
        <v>1323</v>
      </c>
      <c r="C183" s="77" t="s">
        <v>1324</v>
      </c>
      <c r="D183" s="77" t="s">
        <v>1268</v>
      </c>
      <c r="E183" s="79" t="s">
        <v>1325</v>
      </c>
      <c r="F183" s="75">
        <f t="shared" si="7"/>
        <v>166767</v>
      </c>
      <c r="G183" s="76">
        <v>0</v>
      </c>
      <c r="H183" s="76">
        <v>96149</v>
      </c>
      <c r="I183" s="76">
        <v>3500</v>
      </c>
      <c r="J183" s="76">
        <v>67118</v>
      </c>
      <c r="K183" s="30"/>
      <c r="L183" s="163"/>
      <c r="M183" s="69"/>
      <c r="N183" s="181"/>
      <c r="O183" s="60"/>
      <c r="P183" s="38"/>
      <c r="R183" s="158"/>
      <c r="S183" s="158"/>
      <c r="T183" s="158"/>
      <c r="U183" s="158"/>
    </row>
    <row r="184" spans="1:21" ht="15">
      <c r="A184" s="77">
        <v>153</v>
      </c>
      <c r="B184" s="78" t="s">
        <v>1326</v>
      </c>
      <c r="C184" s="77" t="s">
        <v>1327</v>
      </c>
      <c r="D184" s="77" t="s">
        <v>1268</v>
      </c>
      <c r="E184" s="79" t="s">
        <v>1328</v>
      </c>
      <c r="F184" s="75">
        <f t="shared" si="7"/>
        <v>1716693</v>
      </c>
      <c r="G184" s="76">
        <v>0</v>
      </c>
      <c r="H184" s="76">
        <v>589905</v>
      </c>
      <c r="I184" s="76">
        <v>0</v>
      </c>
      <c r="J184" s="76">
        <v>1126788</v>
      </c>
      <c r="K184" s="30"/>
      <c r="L184" s="163"/>
      <c r="M184" s="69"/>
      <c r="N184" s="181"/>
      <c r="O184" s="62"/>
      <c r="P184" s="38"/>
      <c r="R184" s="158"/>
      <c r="S184" s="158"/>
      <c r="T184" s="158"/>
      <c r="U184" s="158"/>
    </row>
    <row r="185" spans="1:21" ht="15">
      <c r="A185" s="77">
        <v>154</v>
      </c>
      <c r="B185" s="78" t="s">
        <v>1329</v>
      </c>
      <c r="C185" s="77" t="s">
        <v>1330</v>
      </c>
      <c r="D185" s="77" t="s">
        <v>1268</v>
      </c>
      <c r="E185" s="79" t="s">
        <v>1331</v>
      </c>
      <c r="F185" s="75">
        <f t="shared" si="7"/>
        <v>25784338</v>
      </c>
      <c r="G185" s="76">
        <v>627400</v>
      </c>
      <c r="H185" s="76">
        <v>2316782</v>
      </c>
      <c r="I185" s="76">
        <v>16829510</v>
      </c>
      <c r="J185" s="76">
        <v>6010646</v>
      </c>
      <c r="K185" s="47"/>
      <c r="L185" s="163"/>
      <c r="M185" s="69"/>
      <c r="N185" s="181"/>
      <c r="O185" s="62"/>
      <c r="P185" s="38"/>
      <c r="R185" s="158"/>
      <c r="S185" s="158"/>
      <c r="T185" s="158"/>
      <c r="U185" s="158"/>
    </row>
    <row r="186" spans="1:21" ht="15">
      <c r="A186" s="77">
        <v>155</v>
      </c>
      <c r="B186" s="78" t="s">
        <v>1332</v>
      </c>
      <c r="C186" s="77" t="s">
        <v>1333</v>
      </c>
      <c r="D186" s="77" t="s">
        <v>1268</v>
      </c>
      <c r="E186" s="79" t="s">
        <v>1334</v>
      </c>
      <c r="F186" s="75">
        <f t="shared" si="7"/>
        <v>8942541</v>
      </c>
      <c r="G186" s="76">
        <v>30500</v>
      </c>
      <c r="H186" s="76">
        <v>4698570</v>
      </c>
      <c r="I186" s="76">
        <v>129071</v>
      </c>
      <c r="J186" s="76">
        <v>4084400</v>
      </c>
      <c r="K186" s="30"/>
      <c r="L186" s="163"/>
      <c r="M186" s="69"/>
      <c r="N186" s="181"/>
      <c r="O186" s="62"/>
      <c r="P186" s="38"/>
      <c r="R186" s="158"/>
      <c r="S186" s="158"/>
      <c r="T186" s="158"/>
      <c r="U186" s="158"/>
    </row>
    <row r="187" spans="1:31" s="5" customFormat="1" ht="15">
      <c r="A187" s="77">
        <v>156</v>
      </c>
      <c r="B187" s="78" t="s">
        <v>1335</v>
      </c>
      <c r="C187" s="77" t="s">
        <v>1336</v>
      </c>
      <c r="D187" s="77" t="s">
        <v>1268</v>
      </c>
      <c r="E187" s="79" t="s">
        <v>1337</v>
      </c>
      <c r="F187" s="75">
        <f t="shared" si="7"/>
        <v>2466839</v>
      </c>
      <c r="G187" s="76">
        <v>95700</v>
      </c>
      <c r="H187" s="76">
        <v>1548508</v>
      </c>
      <c r="I187" s="76">
        <v>192500</v>
      </c>
      <c r="J187" s="76">
        <v>630131</v>
      </c>
      <c r="K187" s="30"/>
      <c r="L187" s="163"/>
      <c r="M187" s="69"/>
      <c r="N187" s="181"/>
      <c r="O187" s="62"/>
      <c r="P187" s="38"/>
      <c r="R187" s="38"/>
      <c r="S187" s="38"/>
      <c r="T187" s="38"/>
      <c r="U187" s="38"/>
      <c r="AE187" s="177"/>
    </row>
    <row r="188" spans="1:21" ht="15">
      <c r="A188" s="77">
        <v>157</v>
      </c>
      <c r="B188" s="78" t="s">
        <v>1338</v>
      </c>
      <c r="C188" s="77" t="s">
        <v>1339</v>
      </c>
      <c r="D188" s="77" t="s">
        <v>1268</v>
      </c>
      <c r="E188" s="79" t="s">
        <v>1340</v>
      </c>
      <c r="F188" s="75">
        <f t="shared" si="7"/>
        <v>2903869</v>
      </c>
      <c r="G188" s="76">
        <v>13126</v>
      </c>
      <c r="H188" s="76">
        <v>1211253</v>
      </c>
      <c r="I188" s="76">
        <v>25960</v>
      </c>
      <c r="J188" s="76">
        <v>1653530</v>
      </c>
      <c r="K188" s="30"/>
      <c r="L188" s="163"/>
      <c r="M188" s="69"/>
      <c r="N188" s="181"/>
      <c r="O188" s="62"/>
      <c r="P188" s="38"/>
      <c r="R188" s="158"/>
      <c r="S188" s="158"/>
      <c r="T188" s="158"/>
      <c r="U188" s="158"/>
    </row>
    <row r="189" spans="1:21" ht="15">
      <c r="A189" s="77">
        <v>158</v>
      </c>
      <c r="B189" s="78" t="s">
        <v>1341</v>
      </c>
      <c r="C189" s="77" t="s">
        <v>1342</v>
      </c>
      <c r="D189" s="77" t="s">
        <v>1268</v>
      </c>
      <c r="E189" s="79" t="s">
        <v>1343</v>
      </c>
      <c r="F189" s="75">
        <f t="shared" si="7"/>
        <v>2606994</v>
      </c>
      <c r="G189" s="76">
        <v>375900</v>
      </c>
      <c r="H189" s="76">
        <v>1809146</v>
      </c>
      <c r="I189" s="76">
        <v>0</v>
      </c>
      <c r="J189" s="76">
        <v>421948</v>
      </c>
      <c r="K189" s="30"/>
      <c r="L189" s="163"/>
      <c r="M189" s="69"/>
      <c r="N189" s="181"/>
      <c r="O189" s="62"/>
      <c r="P189" s="38"/>
      <c r="R189" s="158"/>
      <c r="S189" s="158"/>
      <c r="T189" s="158"/>
      <c r="U189" s="158"/>
    </row>
    <row r="190" spans="1:21" ht="15">
      <c r="A190" s="77">
        <v>159</v>
      </c>
      <c r="B190" s="78" t="s">
        <v>1344</v>
      </c>
      <c r="C190" s="77" t="s">
        <v>1345</v>
      </c>
      <c r="D190" s="77" t="s">
        <v>1268</v>
      </c>
      <c r="E190" s="79" t="s">
        <v>1346</v>
      </c>
      <c r="F190" s="75">
        <f t="shared" si="7"/>
        <v>2068030</v>
      </c>
      <c r="G190" s="76">
        <v>235800</v>
      </c>
      <c r="H190" s="76">
        <v>1340939</v>
      </c>
      <c r="I190" s="76">
        <v>0</v>
      </c>
      <c r="J190" s="76">
        <v>491291</v>
      </c>
      <c r="K190" s="30"/>
      <c r="L190" s="163"/>
      <c r="M190" s="69"/>
      <c r="N190" s="181"/>
      <c r="O190" s="62"/>
      <c r="P190" s="38"/>
      <c r="R190" s="158"/>
      <c r="S190" s="158"/>
      <c r="T190" s="158"/>
      <c r="U190" s="158"/>
    </row>
    <row r="191" spans="1:21" ht="15">
      <c r="A191" s="77">
        <v>160</v>
      </c>
      <c r="B191" s="78" t="s">
        <v>1347</v>
      </c>
      <c r="C191" s="77" t="s">
        <v>1348</v>
      </c>
      <c r="D191" s="77" t="s">
        <v>1268</v>
      </c>
      <c r="E191" s="79" t="s">
        <v>1349</v>
      </c>
      <c r="F191" s="75">
        <f t="shared" si="7"/>
        <v>52004780</v>
      </c>
      <c r="G191" s="76">
        <v>9329064</v>
      </c>
      <c r="H191" s="76">
        <v>13053858</v>
      </c>
      <c r="I191" s="76">
        <v>7811200</v>
      </c>
      <c r="J191" s="76">
        <v>21810658</v>
      </c>
      <c r="K191" s="30"/>
      <c r="L191" s="163"/>
      <c r="M191" s="69"/>
      <c r="N191" s="181"/>
      <c r="O191" s="62"/>
      <c r="P191" s="38"/>
      <c r="R191" s="158"/>
      <c r="S191" s="158"/>
      <c r="T191" s="158"/>
      <c r="U191" s="158"/>
    </row>
    <row r="192" spans="1:21" ht="15">
      <c r="A192" s="77">
        <v>161</v>
      </c>
      <c r="B192" s="78" t="s">
        <v>1350</v>
      </c>
      <c r="C192" s="77" t="s">
        <v>1351</v>
      </c>
      <c r="D192" s="77" t="s">
        <v>1268</v>
      </c>
      <c r="E192" s="79" t="s">
        <v>1352</v>
      </c>
      <c r="F192" s="75">
        <f t="shared" si="7"/>
        <v>6188301</v>
      </c>
      <c r="G192" s="76">
        <v>307780</v>
      </c>
      <c r="H192" s="76">
        <v>4084133</v>
      </c>
      <c r="I192" s="76">
        <v>222359</v>
      </c>
      <c r="J192" s="76">
        <v>1574029</v>
      </c>
      <c r="K192" s="30"/>
      <c r="L192" s="163"/>
      <c r="M192" s="69"/>
      <c r="N192" s="181"/>
      <c r="O192" s="60"/>
      <c r="P192" s="38"/>
      <c r="R192" s="158"/>
      <c r="S192" s="158"/>
      <c r="T192" s="158"/>
      <c r="U192" s="158"/>
    </row>
    <row r="193" spans="1:21" ht="15">
      <c r="A193" s="77">
        <v>162</v>
      </c>
      <c r="B193" s="78" t="s">
        <v>1353</v>
      </c>
      <c r="C193" s="77" t="s">
        <v>1354</v>
      </c>
      <c r="D193" s="77" t="s">
        <v>1268</v>
      </c>
      <c r="E193" s="79" t="s">
        <v>1355</v>
      </c>
      <c r="F193" s="75">
        <f t="shared" si="7"/>
        <v>29650</v>
      </c>
      <c r="G193" s="76">
        <v>0</v>
      </c>
      <c r="H193" s="76">
        <v>20350</v>
      </c>
      <c r="I193" s="76">
        <v>0</v>
      </c>
      <c r="J193" s="76">
        <v>9300</v>
      </c>
      <c r="K193" s="30"/>
      <c r="L193" s="163"/>
      <c r="M193" s="69"/>
      <c r="N193" s="181"/>
      <c r="O193" s="62"/>
      <c r="P193" s="38"/>
      <c r="R193" s="158"/>
      <c r="S193" s="158"/>
      <c r="T193" s="158"/>
      <c r="U193" s="158"/>
    </row>
    <row r="194" spans="1:21" ht="15">
      <c r="A194" s="77">
        <v>163</v>
      </c>
      <c r="B194" s="78" t="s">
        <v>1356</v>
      </c>
      <c r="C194" s="77" t="s">
        <v>1357</v>
      </c>
      <c r="D194" s="77" t="s">
        <v>1268</v>
      </c>
      <c r="E194" s="79" t="s">
        <v>1358</v>
      </c>
      <c r="F194" s="75">
        <f t="shared" si="7"/>
        <v>4318768</v>
      </c>
      <c r="G194" s="76">
        <v>134500</v>
      </c>
      <c r="H194" s="76">
        <v>2505969</v>
      </c>
      <c r="I194" s="76">
        <v>525001</v>
      </c>
      <c r="J194" s="76">
        <v>1153298</v>
      </c>
      <c r="K194" s="30"/>
      <c r="L194" s="163"/>
      <c r="M194" s="69"/>
      <c r="N194" s="181"/>
      <c r="O194" s="62"/>
      <c r="P194" s="38"/>
      <c r="R194" s="158"/>
      <c r="S194" s="158"/>
      <c r="T194" s="158"/>
      <c r="U194" s="158"/>
    </row>
    <row r="195" spans="1:21" ht="15">
      <c r="A195" s="77">
        <v>164</v>
      </c>
      <c r="B195" s="78" t="s">
        <v>1359</v>
      </c>
      <c r="C195" s="77" t="s">
        <v>1360</v>
      </c>
      <c r="D195" s="77" t="s">
        <v>1268</v>
      </c>
      <c r="E195" s="79" t="s">
        <v>1361</v>
      </c>
      <c r="F195" s="75">
        <f t="shared" si="7"/>
        <v>2787668</v>
      </c>
      <c r="G195" s="76">
        <v>210000</v>
      </c>
      <c r="H195" s="76">
        <v>1736188</v>
      </c>
      <c r="I195" s="76">
        <v>121500</v>
      </c>
      <c r="J195" s="76">
        <v>719980</v>
      </c>
      <c r="K195" s="30"/>
      <c r="L195" s="163"/>
      <c r="M195" s="69"/>
      <c r="N195" s="181"/>
      <c r="O195" s="62"/>
      <c r="P195" s="38"/>
      <c r="R195" s="158"/>
      <c r="S195" s="158"/>
      <c r="T195" s="158"/>
      <c r="U195" s="158"/>
    </row>
    <row r="196" spans="1:21" ht="15">
      <c r="A196" s="77">
        <v>165</v>
      </c>
      <c r="B196" s="78" t="s">
        <v>1362</v>
      </c>
      <c r="C196" s="77" t="s">
        <v>1363</v>
      </c>
      <c r="D196" s="77" t="s">
        <v>1268</v>
      </c>
      <c r="E196" s="79" t="s">
        <v>1364</v>
      </c>
      <c r="F196" s="75">
        <f t="shared" si="7"/>
        <v>3679899</v>
      </c>
      <c r="G196" s="76">
        <v>55000</v>
      </c>
      <c r="H196" s="76">
        <v>2546447</v>
      </c>
      <c r="I196" s="76">
        <v>618100</v>
      </c>
      <c r="J196" s="76">
        <v>460352</v>
      </c>
      <c r="K196" s="30"/>
      <c r="L196" s="163"/>
      <c r="M196" s="69"/>
      <c r="N196" s="181"/>
      <c r="O196" s="62"/>
      <c r="P196" s="38"/>
      <c r="R196" s="158"/>
      <c r="S196" s="158"/>
      <c r="T196" s="158"/>
      <c r="U196" s="158"/>
    </row>
    <row r="197" spans="1:21" ht="15">
      <c r="A197" s="77">
        <v>166</v>
      </c>
      <c r="B197" s="78" t="s">
        <v>1365</v>
      </c>
      <c r="C197" s="77" t="s">
        <v>1366</v>
      </c>
      <c r="D197" s="77" t="s">
        <v>1268</v>
      </c>
      <c r="E197" s="79" t="s">
        <v>1367</v>
      </c>
      <c r="F197" s="75">
        <f t="shared" si="7"/>
        <v>0</v>
      </c>
      <c r="G197" s="76">
        <v>0</v>
      </c>
      <c r="H197" s="76">
        <v>0</v>
      </c>
      <c r="I197" s="76">
        <v>0</v>
      </c>
      <c r="J197" s="76">
        <v>0</v>
      </c>
      <c r="K197" s="30"/>
      <c r="L197" s="163"/>
      <c r="M197" s="69"/>
      <c r="N197" s="181"/>
      <c r="O197" s="62"/>
      <c r="P197" s="38"/>
      <c r="R197" s="158"/>
      <c r="S197" s="158"/>
      <c r="T197" s="158"/>
      <c r="U197" s="158"/>
    </row>
    <row r="198" spans="1:21" ht="15">
      <c r="A198" s="77">
        <v>167</v>
      </c>
      <c r="B198" s="78" t="s">
        <v>1368</v>
      </c>
      <c r="C198" s="77" t="s">
        <v>1369</v>
      </c>
      <c r="D198" s="77" t="s">
        <v>1268</v>
      </c>
      <c r="E198" s="79" t="s">
        <v>1370</v>
      </c>
      <c r="F198" s="75">
        <f t="shared" si="7"/>
        <v>35606389</v>
      </c>
      <c r="G198" s="76">
        <v>9336686</v>
      </c>
      <c r="H198" s="76">
        <v>10484517</v>
      </c>
      <c r="I198" s="76">
        <v>2207482</v>
      </c>
      <c r="J198" s="76">
        <v>13577704</v>
      </c>
      <c r="K198" s="30"/>
      <c r="L198" s="163"/>
      <c r="M198" s="69"/>
      <c r="N198" s="181"/>
      <c r="O198" s="62"/>
      <c r="P198" s="38"/>
      <c r="R198" s="158"/>
      <c r="S198" s="158"/>
      <c r="T198" s="158"/>
      <c r="U198" s="158"/>
    </row>
    <row r="199" spans="1:21" ht="15">
      <c r="A199" s="77">
        <v>168</v>
      </c>
      <c r="B199" s="78" t="s">
        <v>1371</v>
      </c>
      <c r="C199" s="77" t="s">
        <v>1372</v>
      </c>
      <c r="D199" s="77" t="s">
        <v>1268</v>
      </c>
      <c r="E199" s="79" t="s">
        <v>1373</v>
      </c>
      <c r="F199" s="75">
        <f t="shared" si="7"/>
        <v>5501751</v>
      </c>
      <c r="G199" s="76">
        <v>1042380</v>
      </c>
      <c r="H199" s="76">
        <v>3701314</v>
      </c>
      <c r="I199" s="76">
        <v>367194</v>
      </c>
      <c r="J199" s="76">
        <v>390863</v>
      </c>
      <c r="K199" s="30"/>
      <c r="L199" s="163"/>
      <c r="M199" s="69"/>
      <c r="N199" s="181"/>
      <c r="O199" s="60"/>
      <c r="P199" s="38"/>
      <c r="R199" s="158"/>
      <c r="S199" s="158"/>
      <c r="T199" s="158"/>
      <c r="U199" s="158"/>
    </row>
    <row r="200" spans="1:21" ht="15">
      <c r="A200" s="77">
        <v>169</v>
      </c>
      <c r="B200" s="78" t="s">
        <v>1374</v>
      </c>
      <c r="C200" s="77" t="s">
        <v>1375</v>
      </c>
      <c r="D200" s="77" t="s">
        <v>1268</v>
      </c>
      <c r="E200" s="79" t="s">
        <v>1376</v>
      </c>
      <c r="F200" s="75">
        <f t="shared" si="7"/>
        <v>48234265</v>
      </c>
      <c r="G200" s="76">
        <v>12416094</v>
      </c>
      <c r="H200" s="76">
        <v>15458602</v>
      </c>
      <c r="I200" s="76">
        <v>4291699</v>
      </c>
      <c r="J200" s="76">
        <v>16067870</v>
      </c>
      <c r="K200" s="30"/>
      <c r="L200" s="163"/>
      <c r="M200" s="69"/>
      <c r="N200" s="181"/>
      <c r="O200" s="62"/>
      <c r="P200" s="38"/>
      <c r="R200" s="158"/>
      <c r="S200" s="158"/>
      <c r="T200" s="158"/>
      <c r="U200" s="158"/>
    </row>
    <row r="201" spans="1:21" ht="15">
      <c r="A201" s="77">
        <v>170</v>
      </c>
      <c r="B201" s="78" t="s">
        <v>1377</v>
      </c>
      <c r="C201" s="77" t="s">
        <v>1378</v>
      </c>
      <c r="D201" s="77" t="s">
        <v>1268</v>
      </c>
      <c r="E201" s="79" t="s">
        <v>1379</v>
      </c>
      <c r="F201" s="75">
        <f t="shared" si="7"/>
        <v>563502</v>
      </c>
      <c r="G201" s="76">
        <v>0</v>
      </c>
      <c r="H201" s="76">
        <v>117448</v>
      </c>
      <c r="I201" s="76">
        <v>0</v>
      </c>
      <c r="J201" s="76">
        <v>446054</v>
      </c>
      <c r="K201" s="30"/>
      <c r="L201" s="163"/>
      <c r="M201" s="69"/>
      <c r="N201" s="181"/>
      <c r="O201" s="62"/>
      <c r="P201" s="38"/>
      <c r="R201" s="158"/>
      <c r="S201" s="158"/>
      <c r="T201" s="158"/>
      <c r="U201" s="158"/>
    </row>
    <row r="202" spans="1:21" ht="15">
      <c r="A202" s="77">
        <v>171</v>
      </c>
      <c r="B202" s="78" t="s">
        <v>1381</v>
      </c>
      <c r="C202" s="77" t="s">
        <v>1382</v>
      </c>
      <c r="D202" s="77" t="s">
        <v>1380</v>
      </c>
      <c r="E202" s="79" t="s">
        <v>1383</v>
      </c>
      <c r="F202" s="75">
        <f t="shared" si="7"/>
        <v>113463214</v>
      </c>
      <c r="G202" s="76">
        <v>97148872</v>
      </c>
      <c r="H202" s="76">
        <v>9599652</v>
      </c>
      <c r="I202" s="76">
        <v>81000</v>
      </c>
      <c r="J202" s="76">
        <v>6633690</v>
      </c>
      <c r="K202" s="30"/>
      <c r="L202" s="163"/>
      <c r="M202" s="69"/>
      <c r="N202" s="181"/>
      <c r="O202" s="62"/>
      <c r="P202" s="38"/>
      <c r="R202" s="158"/>
      <c r="S202" s="158"/>
      <c r="T202" s="158"/>
      <c r="U202" s="158"/>
    </row>
    <row r="203" spans="1:21" ht="15">
      <c r="A203" s="77">
        <v>172</v>
      </c>
      <c r="B203" s="78" t="s">
        <v>1384</v>
      </c>
      <c r="C203" s="77" t="s">
        <v>1385</v>
      </c>
      <c r="D203" s="77" t="s">
        <v>1380</v>
      </c>
      <c r="E203" s="79" t="s">
        <v>1386</v>
      </c>
      <c r="F203" s="75">
        <f t="shared" si="7"/>
        <v>24150730</v>
      </c>
      <c r="G203" s="76">
        <v>4945705</v>
      </c>
      <c r="H203" s="76">
        <v>11284893</v>
      </c>
      <c r="I203" s="76">
        <v>4810175</v>
      </c>
      <c r="J203" s="76">
        <v>3109957</v>
      </c>
      <c r="K203" s="30"/>
      <c r="L203" s="163"/>
      <c r="M203" s="69"/>
      <c r="N203" s="181"/>
      <c r="O203" s="62"/>
      <c r="P203" s="38"/>
      <c r="R203" s="158"/>
      <c r="S203" s="158"/>
      <c r="T203" s="158"/>
      <c r="U203" s="158"/>
    </row>
    <row r="204" spans="1:21" ht="15">
      <c r="A204" s="77">
        <v>173</v>
      </c>
      <c r="B204" s="78" t="s">
        <v>1387</v>
      </c>
      <c r="C204" s="77" t="s">
        <v>1388</v>
      </c>
      <c r="D204" s="77" t="s">
        <v>1380</v>
      </c>
      <c r="E204" s="79" t="s">
        <v>1389</v>
      </c>
      <c r="F204" s="75">
        <f t="shared" si="7"/>
        <v>4016819</v>
      </c>
      <c r="G204" s="76">
        <v>2186978</v>
      </c>
      <c r="H204" s="76">
        <v>1784141</v>
      </c>
      <c r="I204" s="76">
        <v>0</v>
      </c>
      <c r="J204" s="76">
        <v>45700</v>
      </c>
      <c r="K204" s="47"/>
      <c r="L204" s="163"/>
      <c r="M204" s="69"/>
      <c r="N204" s="181"/>
      <c r="O204" s="62"/>
      <c r="P204" s="38"/>
      <c r="R204" s="158"/>
      <c r="S204" s="158"/>
      <c r="T204" s="158"/>
      <c r="U204" s="158"/>
    </row>
    <row r="205" spans="1:21" ht="15">
      <c r="A205" s="77">
        <v>174</v>
      </c>
      <c r="B205" s="78" t="s">
        <v>1390</v>
      </c>
      <c r="C205" s="77" t="s">
        <v>1391</v>
      </c>
      <c r="D205" s="77" t="s">
        <v>1380</v>
      </c>
      <c r="E205" s="79" t="s">
        <v>1392</v>
      </c>
      <c r="F205" s="75">
        <f t="shared" si="7"/>
        <v>6729750</v>
      </c>
      <c r="G205" s="76">
        <v>2202950</v>
      </c>
      <c r="H205" s="76">
        <v>3557805</v>
      </c>
      <c r="I205" s="76">
        <v>410784</v>
      </c>
      <c r="J205" s="76">
        <v>558211</v>
      </c>
      <c r="K205" s="30"/>
      <c r="L205" s="163"/>
      <c r="M205" s="69"/>
      <c r="N205" s="181"/>
      <c r="O205" s="62"/>
      <c r="P205" s="38"/>
      <c r="R205" s="158"/>
      <c r="S205" s="158"/>
      <c r="T205" s="158"/>
      <c r="U205" s="158"/>
    </row>
    <row r="206" spans="1:21" ht="15">
      <c r="A206" s="77">
        <v>175</v>
      </c>
      <c r="B206" s="78" t="s">
        <v>1393</v>
      </c>
      <c r="C206" s="77" t="s">
        <v>1394</v>
      </c>
      <c r="D206" s="77" t="s">
        <v>1380</v>
      </c>
      <c r="E206" s="79" t="s">
        <v>1395</v>
      </c>
      <c r="F206" s="75">
        <f t="shared" si="7"/>
        <v>32362249</v>
      </c>
      <c r="G206" s="76">
        <v>7251638</v>
      </c>
      <c r="H206" s="76">
        <v>13348692</v>
      </c>
      <c r="I206" s="76">
        <v>3681752</v>
      </c>
      <c r="J206" s="76">
        <v>8080167</v>
      </c>
      <c r="K206" s="30"/>
      <c r="L206" s="163"/>
      <c r="M206" s="69"/>
      <c r="N206" s="181"/>
      <c r="O206" s="62"/>
      <c r="P206" s="38"/>
      <c r="R206" s="158"/>
      <c r="S206" s="158"/>
      <c r="T206" s="158"/>
      <c r="U206" s="158"/>
    </row>
    <row r="207" spans="1:21" ht="15">
      <c r="A207" s="77">
        <v>176</v>
      </c>
      <c r="B207" s="78" t="s">
        <v>1396</v>
      </c>
      <c r="C207" s="77" t="s">
        <v>1397</v>
      </c>
      <c r="D207" s="77" t="s">
        <v>1380</v>
      </c>
      <c r="E207" s="79" t="s">
        <v>1398</v>
      </c>
      <c r="F207" s="75">
        <f t="shared" si="7"/>
        <v>40082028</v>
      </c>
      <c r="G207" s="76">
        <v>15482183</v>
      </c>
      <c r="H207" s="76">
        <v>9104618</v>
      </c>
      <c r="I207" s="76">
        <v>5307050</v>
      </c>
      <c r="J207" s="76">
        <v>10188177</v>
      </c>
      <c r="K207" s="30"/>
      <c r="L207" s="163"/>
      <c r="M207" s="69"/>
      <c r="N207" s="181"/>
      <c r="O207" s="62"/>
      <c r="P207" s="38"/>
      <c r="R207" s="158"/>
      <c r="S207" s="158"/>
      <c r="T207" s="158"/>
      <c r="U207" s="158"/>
    </row>
    <row r="208" spans="1:21" ht="15">
      <c r="A208" s="77">
        <v>177</v>
      </c>
      <c r="B208" s="78" t="s">
        <v>1399</v>
      </c>
      <c r="C208" s="77" t="s">
        <v>1400</v>
      </c>
      <c r="D208" s="77" t="s">
        <v>1380</v>
      </c>
      <c r="E208" s="79" t="s">
        <v>1401</v>
      </c>
      <c r="F208" s="75">
        <f t="shared" si="7"/>
        <v>23876610</v>
      </c>
      <c r="G208" s="76">
        <v>15789868</v>
      </c>
      <c r="H208" s="76">
        <v>6241044</v>
      </c>
      <c r="I208" s="76">
        <v>543050</v>
      </c>
      <c r="J208" s="76">
        <v>1302648</v>
      </c>
      <c r="K208" s="30"/>
      <c r="L208" s="163"/>
      <c r="M208" s="69"/>
      <c r="N208" s="181"/>
      <c r="O208" s="62"/>
      <c r="P208" s="38"/>
      <c r="R208" s="158"/>
      <c r="S208" s="158"/>
      <c r="T208" s="158"/>
      <c r="U208" s="158"/>
    </row>
    <row r="209" spans="1:21" ht="15">
      <c r="A209" s="77">
        <v>178</v>
      </c>
      <c r="B209" s="78" t="s">
        <v>1402</v>
      </c>
      <c r="C209" s="77" t="s">
        <v>1403</v>
      </c>
      <c r="D209" s="77" t="s">
        <v>1380</v>
      </c>
      <c r="E209" s="79" t="s">
        <v>1404</v>
      </c>
      <c r="F209" s="75">
        <f t="shared" si="7"/>
        <v>113750716</v>
      </c>
      <c r="G209" s="76">
        <v>88915474</v>
      </c>
      <c r="H209" s="76">
        <v>19176476</v>
      </c>
      <c r="I209" s="76">
        <v>1440169</v>
      </c>
      <c r="J209" s="76">
        <v>4218597</v>
      </c>
      <c r="K209" s="30"/>
      <c r="L209" s="163"/>
      <c r="M209" s="69"/>
      <c r="N209" s="181"/>
      <c r="O209" s="62"/>
      <c r="P209" s="38"/>
      <c r="R209" s="158"/>
      <c r="S209" s="158"/>
      <c r="T209" s="158"/>
      <c r="U209" s="158"/>
    </row>
    <row r="210" spans="1:21" ht="15">
      <c r="A210" s="77">
        <v>179</v>
      </c>
      <c r="B210" s="78" t="s">
        <v>1405</v>
      </c>
      <c r="C210" s="77" t="s">
        <v>1406</v>
      </c>
      <c r="D210" s="77" t="s">
        <v>1380</v>
      </c>
      <c r="E210" s="79" t="s">
        <v>1407</v>
      </c>
      <c r="F210" s="75">
        <f t="shared" si="7"/>
        <v>36611527</v>
      </c>
      <c r="G210" s="76">
        <v>27587892</v>
      </c>
      <c r="H210" s="76">
        <v>6585964</v>
      </c>
      <c r="I210" s="76">
        <v>669100</v>
      </c>
      <c r="J210" s="76">
        <v>1768571</v>
      </c>
      <c r="K210" s="30"/>
      <c r="L210" s="163"/>
      <c r="M210" s="69"/>
      <c r="N210" s="181"/>
      <c r="O210" s="62"/>
      <c r="P210" s="38"/>
      <c r="R210" s="158"/>
      <c r="S210" s="158"/>
      <c r="T210" s="158"/>
      <c r="U210" s="158"/>
    </row>
    <row r="211" spans="1:21" ht="15">
      <c r="A211" s="77">
        <v>180</v>
      </c>
      <c r="B211" s="78" t="s">
        <v>1408</v>
      </c>
      <c r="C211" s="77" t="s">
        <v>1409</v>
      </c>
      <c r="D211" s="77" t="s">
        <v>1380</v>
      </c>
      <c r="E211" s="79" t="s">
        <v>1410</v>
      </c>
      <c r="F211" s="75">
        <f t="shared" si="7"/>
        <v>47517841</v>
      </c>
      <c r="G211" s="76">
        <v>33257681</v>
      </c>
      <c r="H211" s="76">
        <v>7821556</v>
      </c>
      <c r="I211" s="76">
        <v>2756500</v>
      </c>
      <c r="J211" s="76">
        <v>3682104</v>
      </c>
      <c r="K211" s="30"/>
      <c r="L211" s="163"/>
      <c r="M211" s="69"/>
      <c r="N211" s="181"/>
      <c r="O211" s="62"/>
      <c r="P211" s="38"/>
      <c r="R211" s="158"/>
      <c r="S211" s="158"/>
      <c r="T211" s="158"/>
      <c r="U211" s="158"/>
    </row>
    <row r="212" spans="1:31" s="5" customFormat="1" ht="15">
      <c r="A212" s="77">
        <v>181</v>
      </c>
      <c r="B212" s="78" t="s">
        <v>1411</v>
      </c>
      <c r="C212" s="77" t="s">
        <v>1412</v>
      </c>
      <c r="D212" s="77" t="s">
        <v>1380</v>
      </c>
      <c r="E212" s="79" t="s">
        <v>1413</v>
      </c>
      <c r="F212" s="75">
        <f t="shared" si="7"/>
        <v>19781648</v>
      </c>
      <c r="G212" s="76">
        <v>3617930</v>
      </c>
      <c r="H212" s="76">
        <v>5824677</v>
      </c>
      <c r="I212" s="76">
        <v>1016373</v>
      </c>
      <c r="J212" s="76">
        <v>9322668</v>
      </c>
      <c r="K212" s="30"/>
      <c r="L212" s="163"/>
      <c r="M212" s="69"/>
      <c r="N212" s="181"/>
      <c r="O212" s="62"/>
      <c r="P212" s="38"/>
      <c r="R212" s="38"/>
      <c r="S212" s="38"/>
      <c r="T212" s="38"/>
      <c r="U212" s="38"/>
      <c r="AE212" s="177"/>
    </row>
    <row r="213" spans="1:21" ht="15">
      <c r="A213" s="77">
        <v>182</v>
      </c>
      <c r="B213" s="78" t="s">
        <v>1414</v>
      </c>
      <c r="C213" s="77" t="s">
        <v>1415</v>
      </c>
      <c r="D213" s="77" t="s">
        <v>1380</v>
      </c>
      <c r="E213" s="79" t="s">
        <v>1416</v>
      </c>
      <c r="F213" s="75">
        <f t="shared" si="7"/>
        <v>11626262</v>
      </c>
      <c r="G213" s="76">
        <v>7329373</v>
      </c>
      <c r="H213" s="76">
        <v>3950089</v>
      </c>
      <c r="I213" s="76">
        <v>0</v>
      </c>
      <c r="J213" s="76">
        <v>346800</v>
      </c>
      <c r="K213" s="30"/>
      <c r="L213" s="163"/>
      <c r="M213" s="69"/>
      <c r="N213" s="181"/>
      <c r="O213" s="62"/>
      <c r="P213" s="38"/>
      <c r="R213" s="158"/>
      <c r="S213" s="158"/>
      <c r="T213" s="158"/>
      <c r="U213" s="158"/>
    </row>
    <row r="214" spans="1:21" ht="15">
      <c r="A214" s="77">
        <v>183</v>
      </c>
      <c r="B214" s="78" t="s">
        <v>1417</v>
      </c>
      <c r="C214" s="77" t="s">
        <v>1418</v>
      </c>
      <c r="D214" s="77" t="s">
        <v>1380</v>
      </c>
      <c r="E214" s="79" t="s">
        <v>1419</v>
      </c>
      <c r="F214" s="75">
        <f t="shared" si="7"/>
        <v>3042958</v>
      </c>
      <c r="G214" s="76">
        <v>2008935</v>
      </c>
      <c r="H214" s="76">
        <v>558121</v>
      </c>
      <c r="I214" s="76">
        <v>459000</v>
      </c>
      <c r="J214" s="76">
        <v>16902</v>
      </c>
      <c r="K214" s="30"/>
      <c r="L214" s="163"/>
      <c r="M214" s="69"/>
      <c r="N214" s="181"/>
      <c r="O214" s="62"/>
      <c r="P214" s="38"/>
      <c r="R214" s="158"/>
      <c r="S214" s="158"/>
      <c r="T214" s="158"/>
      <c r="U214" s="158"/>
    </row>
    <row r="215" spans="1:21" ht="15">
      <c r="A215" s="77">
        <v>184</v>
      </c>
      <c r="B215" s="78" t="s">
        <v>1420</v>
      </c>
      <c r="C215" s="77" t="s">
        <v>1421</v>
      </c>
      <c r="D215" s="77" t="s">
        <v>1380</v>
      </c>
      <c r="E215" s="79" t="s">
        <v>1422</v>
      </c>
      <c r="F215" s="75">
        <f t="shared" si="7"/>
        <v>15282961</v>
      </c>
      <c r="G215" s="76">
        <v>6111749</v>
      </c>
      <c r="H215" s="76">
        <v>4062827</v>
      </c>
      <c r="I215" s="76">
        <v>333952</v>
      </c>
      <c r="J215" s="76">
        <v>4774433</v>
      </c>
      <c r="K215" s="30"/>
      <c r="L215" s="163"/>
      <c r="M215" s="69"/>
      <c r="N215" s="181"/>
      <c r="O215" s="62"/>
      <c r="P215" s="38"/>
      <c r="R215" s="158"/>
      <c r="S215" s="158"/>
      <c r="T215" s="158"/>
      <c r="U215" s="158"/>
    </row>
    <row r="216" spans="1:21" ht="15">
      <c r="A216" s="77">
        <v>185</v>
      </c>
      <c r="B216" s="78" t="s">
        <v>1423</v>
      </c>
      <c r="C216" s="77" t="s">
        <v>1424</v>
      </c>
      <c r="D216" s="77" t="s">
        <v>1380</v>
      </c>
      <c r="E216" s="79" t="s">
        <v>1425</v>
      </c>
      <c r="F216" s="75">
        <f t="shared" si="7"/>
        <v>20340326</v>
      </c>
      <c r="G216" s="76">
        <v>12776855</v>
      </c>
      <c r="H216" s="76">
        <v>4685701</v>
      </c>
      <c r="I216" s="76">
        <v>15000</v>
      </c>
      <c r="J216" s="76">
        <v>2862770</v>
      </c>
      <c r="K216" s="30"/>
      <c r="L216" s="163"/>
      <c r="M216" s="69"/>
      <c r="N216" s="181"/>
      <c r="O216" s="60"/>
      <c r="P216" s="38"/>
      <c r="R216" s="158"/>
      <c r="S216" s="158"/>
      <c r="T216" s="158"/>
      <c r="U216" s="158"/>
    </row>
    <row r="217" spans="1:21" ht="15">
      <c r="A217" s="77">
        <v>186</v>
      </c>
      <c r="B217" s="78" t="s">
        <v>1426</v>
      </c>
      <c r="C217" s="77" t="s">
        <v>1427</v>
      </c>
      <c r="D217" s="77" t="s">
        <v>1380</v>
      </c>
      <c r="E217" s="79" t="s">
        <v>1428</v>
      </c>
      <c r="F217" s="75">
        <f t="shared" si="7"/>
        <v>1114934</v>
      </c>
      <c r="G217" s="76">
        <v>321551</v>
      </c>
      <c r="H217" s="76">
        <v>262189</v>
      </c>
      <c r="I217" s="76">
        <v>16000</v>
      </c>
      <c r="J217" s="76">
        <v>515194</v>
      </c>
      <c r="K217" s="30"/>
      <c r="L217" s="163"/>
      <c r="M217" s="69"/>
      <c r="N217" s="181"/>
      <c r="O217" s="62"/>
      <c r="P217" s="38"/>
      <c r="R217" s="158"/>
      <c r="S217" s="158"/>
      <c r="T217" s="158"/>
      <c r="U217" s="158"/>
    </row>
    <row r="218" spans="1:21" ht="15">
      <c r="A218" s="77">
        <v>187</v>
      </c>
      <c r="B218" s="78" t="s">
        <v>1430</v>
      </c>
      <c r="C218" s="77" t="s">
        <v>1431</v>
      </c>
      <c r="D218" s="77" t="s">
        <v>1429</v>
      </c>
      <c r="E218" s="79" t="s">
        <v>1432</v>
      </c>
      <c r="F218" s="75">
        <f t="shared" si="7"/>
        <v>12960993</v>
      </c>
      <c r="G218" s="76">
        <v>0</v>
      </c>
      <c r="H218" s="76">
        <v>5092647</v>
      </c>
      <c r="I218" s="76">
        <v>1707365</v>
      </c>
      <c r="J218" s="76">
        <v>6160981</v>
      </c>
      <c r="K218" s="47"/>
      <c r="L218" s="163"/>
      <c r="M218" s="69"/>
      <c r="N218" s="181"/>
      <c r="O218" s="62"/>
      <c r="P218" s="38"/>
      <c r="R218" s="158"/>
      <c r="S218" s="158"/>
      <c r="T218" s="158"/>
      <c r="U218" s="158"/>
    </row>
    <row r="219" spans="1:21" ht="15">
      <c r="A219" s="77">
        <v>188</v>
      </c>
      <c r="B219" s="78" t="s">
        <v>1433</v>
      </c>
      <c r="C219" s="77" t="s">
        <v>1434</v>
      </c>
      <c r="D219" s="77" t="s">
        <v>1429</v>
      </c>
      <c r="E219" s="79" t="s">
        <v>1435</v>
      </c>
      <c r="F219" s="75">
        <f t="shared" si="7"/>
        <v>1737768</v>
      </c>
      <c r="G219" s="76">
        <v>495774</v>
      </c>
      <c r="H219" s="76">
        <v>640578</v>
      </c>
      <c r="I219" s="76">
        <v>0</v>
      </c>
      <c r="J219" s="76">
        <v>601416</v>
      </c>
      <c r="K219" s="48"/>
      <c r="L219" s="163"/>
      <c r="M219" s="69"/>
      <c r="N219" s="181"/>
      <c r="O219" s="62"/>
      <c r="P219" s="38"/>
      <c r="R219" s="158"/>
      <c r="S219" s="158"/>
      <c r="T219" s="158"/>
      <c r="U219" s="158"/>
    </row>
    <row r="220" spans="1:21" ht="15">
      <c r="A220" s="77">
        <v>189</v>
      </c>
      <c r="B220" s="78" t="s">
        <v>1436</v>
      </c>
      <c r="C220" s="77" t="s">
        <v>1437</v>
      </c>
      <c r="D220" s="77" t="s">
        <v>1429</v>
      </c>
      <c r="E220" s="79" t="s">
        <v>1438</v>
      </c>
      <c r="F220" s="75">
        <f t="shared" si="7"/>
        <v>2789874</v>
      </c>
      <c r="G220" s="76">
        <v>1133601</v>
      </c>
      <c r="H220" s="76">
        <v>787674</v>
      </c>
      <c r="I220" s="76">
        <v>441427</v>
      </c>
      <c r="J220" s="76">
        <v>427172</v>
      </c>
      <c r="K220" s="30"/>
      <c r="L220" s="163"/>
      <c r="M220" s="69"/>
      <c r="N220" s="181"/>
      <c r="O220" s="62"/>
      <c r="P220" s="38"/>
      <c r="R220" s="158"/>
      <c r="S220" s="158"/>
      <c r="T220" s="158"/>
      <c r="U220" s="158"/>
    </row>
    <row r="221" spans="1:21" ht="15">
      <c r="A221" s="77">
        <v>190</v>
      </c>
      <c r="B221" s="78" t="s">
        <v>1439</v>
      </c>
      <c r="C221" s="77" t="s">
        <v>1440</v>
      </c>
      <c r="D221" s="77" t="s">
        <v>1429</v>
      </c>
      <c r="E221" s="79" t="s">
        <v>1441</v>
      </c>
      <c r="F221" s="75">
        <f t="shared" si="7"/>
        <v>594781</v>
      </c>
      <c r="G221" s="76">
        <v>43065</v>
      </c>
      <c r="H221" s="76">
        <v>352179</v>
      </c>
      <c r="I221" s="76">
        <v>175000</v>
      </c>
      <c r="J221" s="76">
        <v>24537</v>
      </c>
      <c r="K221" s="30"/>
      <c r="L221" s="163"/>
      <c r="M221" s="69"/>
      <c r="N221" s="181"/>
      <c r="O221" s="62"/>
      <c r="P221" s="38"/>
      <c r="R221" s="158"/>
      <c r="S221" s="158"/>
      <c r="T221" s="158"/>
      <c r="U221" s="158"/>
    </row>
    <row r="222" spans="1:21" ht="15">
      <c r="A222" s="77">
        <v>191</v>
      </c>
      <c r="B222" s="78" t="s">
        <v>1442</v>
      </c>
      <c r="C222" s="77" t="s">
        <v>1443</v>
      </c>
      <c r="D222" s="77" t="s">
        <v>1429</v>
      </c>
      <c r="E222" s="79" t="s">
        <v>1444</v>
      </c>
      <c r="F222" s="75">
        <f t="shared" si="7"/>
        <v>2310943</v>
      </c>
      <c r="G222" s="76">
        <v>1</v>
      </c>
      <c r="H222" s="76">
        <v>1153571</v>
      </c>
      <c r="I222" s="76">
        <v>193656</v>
      </c>
      <c r="J222" s="76">
        <v>963715</v>
      </c>
      <c r="K222" s="30"/>
      <c r="L222" s="163"/>
      <c r="M222" s="69"/>
      <c r="N222" s="181"/>
      <c r="O222" s="62"/>
      <c r="P222" s="38"/>
      <c r="R222" s="158"/>
      <c r="S222" s="158"/>
      <c r="T222" s="158"/>
      <c r="U222" s="158"/>
    </row>
    <row r="223" spans="1:21" ht="15">
      <c r="A223" s="77">
        <v>192</v>
      </c>
      <c r="B223" s="78" t="s">
        <v>1445</v>
      </c>
      <c r="C223" s="77" t="s">
        <v>1446</v>
      </c>
      <c r="D223" s="77" t="s">
        <v>1429</v>
      </c>
      <c r="E223" s="79" t="s">
        <v>1447</v>
      </c>
      <c r="F223" s="75">
        <f t="shared" si="7"/>
        <v>574140</v>
      </c>
      <c r="G223" s="76">
        <v>155500</v>
      </c>
      <c r="H223" s="76">
        <v>183019</v>
      </c>
      <c r="I223" s="76">
        <v>68991</v>
      </c>
      <c r="J223" s="76">
        <v>166630</v>
      </c>
      <c r="K223" s="48"/>
      <c r="L223" s="163"/>
      <c r="M223" s="69"/>
      <c r="N223" s="181"/>
      <c r="O223" s="62"/>
      <c r="P223" s="38"/>
      <c r="R223" s="158"/>
      <c r="S223" s="158"/>
      <c r="T223" s="158"/>
      <c r="U223" s="158"/>
    </row>
    <row r="224" spans="1:21" ht="15">
      <c r="A224" s="77">
        <v>193</v>
      </c>
      <c r="B224" s="78" t="s">
        <v>1448</v>
      </c>
      <c r="C224" s="77" t="s">
        <v>1449</v>
      </c>
      <c r="D224" s="77" t="s">
        <v>1429</v>
      </c>
      <c r="E224" s="79" t="s">
        <v>1450</v>
      </c>
      <c r="F224" s="75">
        <f aca="true" t="shared" si="8" ref="F224:F287">G224+H224+I224+J224</f>
        <v>2872997</v>
      </c>
      <c r="G224" s="76">
        <v>544951</v>
      </c>
      <c r="H224" s="76">
        <v>993403</v>
      </c>
      <c r="I224" s="76">
        <v>319815</v>
      </c>
      <c r="J224" s="76">
        <v>1014828</v>
      </c>
      <c r="K224" s="47"/>
      <c r="L224" s="163"/>
      <c r="M224" s="69"/>
      <c r="N224" s="181"/>
      <c r="O224" s="62"/>
      <c r="P224" s="38"/>
      <c r="R224" s="158"/>
      <c r="S224" s="158"/>
      <c r="T224" s="158"/>
      <c r="U224" s="158"/>
    </row>
    <row r="225" spans="1:21" ht="15">
      <c r="A225" s="77">
        <v>194</v>
      </c>
      <c r="B225" s="78" t="s">
        <v>1451</v>
      </c>
      <c r="C225" s="77" t="s">
        <v>1452</v>
      </c>
      <c r="D225" s="77" t="s">
        <v>1429</v>
      </c>
      <c r="E225" s="79" t="s">
        <v>1453</v>
      </c>
      <c r="F225" s="75">
        <f t="shared" si="8"/>
        <v>1838022</v>
      </c>
      <c r="G225" s="76">
        <v>284754</v>
      </c>
      <c r="H225" s="76">
        <v>966849</v>
      </c>
      <c r="I225" s="76">
        <v>222169</v>
      </c>
      <c r="J225" s="76">
        <v>364250</v>
      </c>
      <c r="K225" s="30"/>
      <c r="L225" s="163"/>
      <c r="M225" s="69"/>
      <c r="N225" s="181"/>
      <c r="O225" s="62"/>
      <c r="P225" s="38"/>
      <c r="R225" s="158"/>
      <c r="S225" s="158"/>
      <c r="T225" s="158"/>
      <c r="U225" s="158"/>
    </row>
    <row r="226" spans="1:21" ht="15">
      <c r="A226" s="77">
        <v>195</v>
      </c>
      <c r="B226" s="78" t="s">
        <v>1454</v>
      </c>
      <c r="C226" s="77" t="s">
        <v>1455</v>
      </c>
      <c r="D226" s="77" t="s">
        <v>1429</v>
      </c>
      <c r="E226" s="79" t="s">
        <v>1456</v>
      </c>
      <c r="F226" s="75">
        <f t="shared" si="8"/>
        <v>1665656</v>
      </c>
      <c r="G226" s="76">
        <v>492200</v>
      </c>
      <c r="H226" s="76">
        <v>763245</v>
      </c>
      <c r="I226" s="76">
        <v>149418</v>
      </c>
      <c r="J226" s="76">
        <v>260793</v>
      </c>
      <c r="K226" s="30"/>
      <c r="L226" s="163"/>
      <c r="M226" s="69"/>
      <c r="N226" s="181"/>
      <c r="O226" s="60"/>
      <c r="P226" s="38"/>
      <c r="R226" s="158"/>
      <c r="S226" s="158"/>
      <c r="T226" s="158"/>
      <c r="U226" s="158"/>
    </row>
    <row r="227" spans="1:21" ht="15">
      <c r="A227" s="77">
        <v>196</v>
      </c>
      <c r="B227" s="78" t="s">
        <v>1457</v>
      </c>
      <c r="C227" s="77" t="s">
        <v>1458</v>
      </c>
      <c r="D227" s="77" t="s">
        <v>1429</v>
      </c>
      <c r="E227" s="79" t="s">
        <v>1459</v>
      </c>
      <c r="F227" s="75">
        <f t="shared" si="8"/>
        <v>51194004</v>
      </c>
      <c r="G227" s="76">
        <v>6124653</v>
      </c>
      <c r="H227" s="76">
        <v>7064542</v>
      </c>
      <c r="I227" s="76">
        <v>2860480</v>
      </c>
      <c r="J227" s="76">
        <v>35144329</v>
      </c>
      <c r="K227" s="30"/>
      <c r="L227" s="163"/>
      <c r="M227" s="69"/>
      <c r="N227" s="181"/>
      <c r="O227" s="62"/>
      <c r="P227" s="38"/>
      <c r="R227" s="158"/>
      <c r="S227" s="158"/>
      <c r="T227" s="158"/>
      <c r="U227" s="158"/>
    </row>
    <row r="228" spans="1:21" ht="15">
      <c r="A228" s="77">
        <v>197</v>
      </c>
      <c r="B228" s="78" t="s">
        <v>1460</v>
      </c>
      <c r="C228" s="77" t="s">
        <v>1461</v>
      </c>
      <c r="D228" s="77" t="s">
        <v>1429</v>
      </c>
      <c r="E228" s="79" t="s">
        <v>1462</v>
      </c>
      <c r="F228" s="75">
        <f t="shared" si="8"/>
        <v>133952</v>
      </c>
      <c r="G228" s="76">
        <v>0</v>
      </c>
      <c r="H228" s="76">
        <v>64298</v>
      </c>
      <c r="I228" s="76">
        <v>24000</v>
      </c>
      <c r="J228" s="76">
        <v>45654</v>
      </c>
      <c r="K228" s="30"/>
      <c r="L228" s="163"/>
      <c r="M228" s="69"/>
      <c r="N228" s="181"/>
      <c r="O228" s="62"/>
      <c r="P228" s="38"/>
      <c r="R228" s="158"/>
      <c r="S228" s="158"/>
      <c r="T228" s="158"/>
      <c r="U228" s="158"/>
    </row>
    <row r="229" spans="1:21" ht="15">
      <c r="A229" s="77">
        <v>198</v>
      </c>
      <c r="B229" s="78" t="s">
        <v>1463</v>
      </c>
      <c r="C229" s="77" t="s">
        <v>1464</v>
      </c>
      <c r="D229" s="77" t="s">
        <v>1429</v>
      </c>
      <c r="E229" s="79" t="s">
        <v>1465</v>
      </c>
      <c r="F229" s="75">
        <f t="shared" si="8"/>
        <v>1098036</v>
      </c>
      <c r="G229" s="76">
        <v>20002</v>
      </c>
      <c r="H229" s="76">
        <v>433895</v>
      </c>
      <c r="I229" s="76">
        <v>135379</v>
      </c>
      <c r="J229" s="76">
        <v>508760</v>
      </c>
      <c r="K229" s="30"/>
      <c r="L229" s="163"/>
      <c r="M229" s="69"/>
      <c r="N229" s="181"/>
      <c r="O229" s="62"/>
      <c r="P229" s="38"/>
      <c r="R229" s="158"/>
      <c r="S229" s="158"/>
      <c r="T229" s="158"/>
      <c r="U229" s="158"/>
    </row>
    <row r="230" spans="1:21" ht="15">
      <c r="A230" s="77">
        <v>199</v>
      </c>
      <c r="B230" s="78" t="s">
        <v>1466</v>
      </c>
      <c r="C230" s="77" t="s">
        <v>1467</v>
      </c>
      <c r="D230" s="77" t="s">
        <v>1429</v>
      </c>
      <c r="E230" s="79" t="s">
        <v>1468</v>
      </c>
      <c r="F230" s="75">
        <f t="shared" si="8"/>
        <v>6772343</v>
      </c>
      <c r="G230" s="76">
        <v>1857357</v>
      </c>
      <c r="H230" s="76">
        <v>1566199</v>
      </c>
      <c r="I230" s="76">
        <v>816482</v>
      </c>
      <c r="J230" s="76">
        <v>2532305</v>
      </c>
      <c r="K230" s="30"/>
      <c r="L230" s="163"/>
      <c r="M230" s="69"/>
      <c r="N230" s="181"/>
      <c r="O230" s="62"/>
      <c r="P230" s="38"/>
      <c r="R230" s="158"/>
      <c r="S230" s="158"/>
      <c r="T230" s="158"/>
      <c r="U230" s="158"/>
    </row>
    <row r="231" spans="1:21" ht="15">
      <c r="A231" s="77">
        <v>200</v>
      </c>
      <c r="B231" s="78" t="s">
        <v>1469</v>
      </c>
      <c r="C231" s="77" t="s">
        <v>1470</v>
      </c>
      <c r="D231" s="77" t="s">
        <v>1429</v>
      </c>
      <c r="E231" s="79" t="s">
        <v>1471</v>
      </c>
      <c r="F231" s="75">
        <f t="shared" si="8"/>
        <v>87718930</v>
      </c>
      <c r="G231" s="76">
        <v>9645206</v>
      </c>
      <c r="H231" s="76">
        <v>10958839</v>
      </c>
      <c r="I231" s="76">
        <v>28155808</v>
      </c>
      <c r="J231" s="76">
        <v>38959077</v>
      </c>
      <c r="K231" s="30"/>
      <c r="L231" s="163"/>
      <c r="M231" s="69"/>
      <c r="N231" s="181"/>
      <c r="O231" s="62"/>
      <c r="P231" s="38"/>
      <c r="R231" s="158"/>
      <c r="S231" s="158"/>
      <c r="T231" s="158"/>
      <c r="U231" s="158"/>
    </row>
    <row r="232" spans="1:21" ht="15">
      <c r="A232" s="77">
        <v>201</v>
      </c>
      <c r="B232" s="78" t="s">
        <v>1473</v>
      </c>
      <c r="C232" s="77" t="s">
        <v>1474</v>
      </c>
      <c r="D232" s="77" t="s">
        <v>1472</v>
      </c>
      <c r="E232" s="79" t="s">
        <v>1729</v>
      </c>
      <c r="F232" s="75">
        <f t="shared" si="8"/>
        <v>34331555</v>
      </c>
      <c r="G232" s="76">
        <v>5164000</v>
      </c>
      <c r="H232" s="76">
        <v>19924304</v>
      </c>
      <c r="I232" s="76">
        <v>7235000</v>
      </c>
      <c r="J232" s="76">
        <v>2008251</v>
      </c>
      <c r="K232" s="30"/>
      <c r="L232" s="163"/>
      <c r="M232" s="69"/>
      <c r="N232" s="181"/>
      <c r="O232" s="62"/>
      <c r="P232" s="38"/>
      <c r="R232" s="158"/>
      <c r="S232" s="158"/>
      <c r="T232" s="158"/>
      <c r="U232" s="158"/>
    </row>
    <row r="233" spans="1:21" ht="15">
      <c r="A233" s="77">
        <v>202</v>
      </c>
      <c r="B233" s="78" t="s">
        <v>1476</v>
      </c>
      <c r="C233" s="77" t="s">
        <v>1477</v>
      </c>
      <c r="D233" s="77" t="s">
        <v>1472</v>
      </c>
      <c r="E233" s="79" t="s">
        <v>1478</v>
      </c>
      <c r="F233" s="75">
        <f t="shared" si="8"/>
        <v>89780125</v>
      </c>
      <c r="G233" s="76">
        <v>56129250</v>
      </c>
      <c r="H233" s="76">
        <v>21520286</v>
      </c>
      <c r="I233" s="76">
        <v>32800</v>
      </c>
      <c r="J233" s="76">
        <v>12097789</v>
      </c>
      <c r="K233" s="30"/>
      <c r="L233" s="163"/>
      <c r="M233" s="69"/>
      <c r="N233" s="181"/>
      <c r="O233" s="62"/>
      <c r="P233" s="38"/>
      <c r="R233" s="158"/>
      <c r="S233" s="158"/>
      <c r="T233" s="158"/>
      <c r="U233" s="158"/>
    </row>
    <row r="234" spans="1:21" ht="15">
      <c r="A234" s="77">
        <v>203</v>
      </c>
      <c r="B234" s="78" t="s">
        <v>1479</v>
      </c>
      <c r="C234" s="77" t="s">
        <v>1480</v>
      </c>
      <c r="D234" s="77" t="s">
        <v>1472</v>
      </c>
      <c r="E234" s="79" t="s">
        <v>1730</v>
      </c>
      <c r="F234" s="75">
        <f t="shared" si="8"/>
        <v>25451229</v>
      </c>
      <c r="G234" s="76">
        <v>19552500</v>
      </c>
      <c r="H234" s="76">
        <v>5066228</v>
      </c>
      <c r="I234" s="76">
        <v>0</v>
      </c>
      <c r="J234" s="76">
        <v>832501</v>
      </c>
      <c r="K234" s="30"/>
      <c r="L234" s="163"/>
      <c r="M234" s="69"/>
      <c r="N234" s="181"/>
      <c r="O234" s="62"/>
      <c r="P234" s="38"/>
      <c r="R234" s="158"/>
      <c r="S234" s="158"/>
      <c r="T234" s="158"/>
      <c r="U234" s="158"/>
    </row>
    <row r="235" spans="1:21" ht="15">
      <c r="A235" s="77">
        <v>204</v>
      </c>
      <c r="B235" s="78" t="s">
        <v>1482</v>
      </c>
      <c r="C235" s="77" t="s">
        <v>1483</v>
      </c>
      <c r="D235" s="77" t="s">
        <v>1472</v>
      </c>
      <c r="E235" s="79" t="s">
        <v>1484</v>
      </c>
      <c r="F235" s="75">
        <f t="shared" si="8"/>
        <v>36001233</v>
      </c>
      <c r="G235" s="76">
        <v>11035500</v>
      </c>
      <c r="H235" s="76">
        <v>11449756</v>
      </c>
      <c r="I235" s="76">
        <v>12777000</v>
      </c>
      <c r="J235" s="76">
        <v>738977</v>
      </c>
      <c r="K235" s="30"/>
      <c r="L235" s="163"/>
      <c r="M235" s="69"/>
      <c r="N235" s="181"/>
      <c r="O235" s="62"/>
      <c r="P235" s="38"/>
      <c r="R235" s="158"/>
      <c r="S235" s="158"/>
      <c r="T235" s="158"/>
      <c r="U235" s="158"/>
    </row>
    <row r="236" spans="1:21" ht="15">
      <c r="A236" s="77">
        <v>205</v>
      </c>
      <c r="B236" s="78" t="s">
        <v>1485</v>
      </c>
      <c r="C236" s="77" t="s">
        <v>1486</v>
      </c>
      <c r="D236" s="77" t="s">
        <v>1472</v>
      </c>
      <c r="E236" s="79" t="s">
        <v>1487</v>
      </c>
      <c r="F236" s="75">
        <f t="shared" si="8"/>
        <v>77528955</v>
      </c>
      <c r="G236" s="76">
        <v>38793884</v>
      </c>
      <c r="H236" s="76">
        <v>30244460</v>
      </c>
      <c r="I236" s="76">
        <v>1213200</v>
      </c>
      <c r="J236" s="76">
        <v>7277411</v>
      </c>
      <c r="K236" s="30"/>
      <c r="L236" s="163"/>
      <c r="M236" s="69"/>
      <c r="N236" s="181"/>
      <c r="O236" s="62"/>
      <c r="P236" s="38"/>
      <c r="R236" s="158"/>
      <c r="S236" s="158"/>
      <c r="T236" s="158"/>
      <c r="U236" s="158"/>
    </row>
    <row r="237" spans="1:21" ht="15">
      <c r="A237" s="77">
        <v>206</v>
      </c>
      <c r="B237" s="78" t="s">
        <v>1488</v>
      </c>
      <c r="C237" s="77" t="s">
        <v>1489</v>
      </c>
      <c r="D237" s="77" t="s">
        <v>1472</v>
      </c>
      <c r="E237" s="79" t="s">
        <v>1731</v>
      </c>
      <c r="F237" s="75">
        <f t="shared" si="8"/>
        <v>5638348</v>
      </c>
      <c r="G237" s="76">
        <v>999000</v>
      </c>
      <c r="H237" s="76">
        <v>4639348</v>
      </c>
      <c r="I237" s="76">
        <v>0</v>
      </c>
      <c r="J237" s="76">
        <v>0</v>
      </c>
      <c r="K237" s="30"/>
      <c r="L237" s="163"/>
      <c r="M237" s="69"/>
      <c r="N237" s="181"/>
      <c r="O237" s="62"/>
      <c r="P237" s="38"/>
      <c r="R237" s="158"/>
      <c r="S237" s="158"/>
      <c r="T237" s="158"/>
      <c r="U237" s="158"/>
    </row>
    <row r="238" spans="1:21" ht="15">
      <c r="A238" s="77">
        <v>207</v>
      </c>
      <c r="B238" s="78" t="s">
        <v>1491</v>
      </c>
      <c r="C238" s="77" t="s">
        <v>1492</v>
      </c>
      <c r="D238" s="77" t="s">
        <v>1472</v>
      </c>
      <c r="E238" s="79" t="s">
        <v>1444</v>
      </c>
      <c r="F238" s="75">
        <f t="shared" si="8"/>
        <v>26451789</v>
      </c>
      <c r="G238" s="76">
        <v>2318898</v>
      </c>
      <c r="H238" s="76">
        <v>4728999</v>
      </c>
      <c r="I238" s="76">
        <v>9092000</v>
      </c>
      <c r="J238" s="76">
        <v>10311892</v>
      </c>
      <c r="K238" s="30"/>
      <c r="L238" s="163"/>
      <c r="M238" s="69"/>
      <c r="N238" s="181"/>
      <c r="O238" s="62"/>
      <c r="P238" s="38"/>
      <c r="R238" s="158"/>
      <c r="S238" s="158"/>
      <c r="T238" s="158"/>
      <c r="U238" s="158"/>
    </row>
    <row r="239" spans="1:31" s="5" customFormat="1" ht="15">
      <c r="A239" s="77">
        <v>208</v>
      </c>
      <c r="B239" s="78" t="s">
        <v>1493</v>
      </c>
      <c r="C239" s="77" t="s">
        <v>1494</v>
      </c>
      <c r="D239" s="77" t="s">
        <v>1472</v>
      </c>
      <c r="E239" s="79" t="s">
        <v>1495</v>
      </c>
      <c r="F239" s="75">
        <f t="shared" si="8"/>
        <v>10431496</v>
      </c>
      <c r="G239" s="76">
        <v>557940</v>
      </c>
      <c r="H239" s="76">
        <v>8452630</v>
      </c>
      <c r="I239" s="76">
        <v>0</v>
      </c>
      <c r="J239" s="76">
        <v>1420926</v>
      </c>
      <c r="K239" s="30"/>
      <c r="L239" s="163"/>
      <c r="M239" s="69"/>
      <c r="N239" s="181"/>
      <c r="O239" s="62"/>
      <c r="P239" s="38"/>
      <c r="R239" s="38"/>
      <c r="S239" s="38"/>
      <c r="T239" s="38"/>
      <c r="U239" s="38"/>
      <c r="AE239" s="177"/>
    </row>
    <row r="240" spans="1:21" ht="15">
      <c r="A240" s="77">
        <v>209</v>
      </c>
      <c r="B240" s="78" t="s">
        <v>1496</v>
      </c>
      <c r="C240" s="77" t="s">
        <v>1497</v>
      </c>
      <c r="D240" s="77" t="s">
        <v>1472</v>
      </c>
      <c r="E240" s="79" t="s">
        <v>1498</v>
      </c>
      <c r="F240" s="75">
        <f t="shared" si="8"/>
        <v>33007141</v>
      </c>
      <c r="G240" s="76">
        <v>16500300</v>
      </c>
      <c r="H240" s="76">
        <v>15852112</v>
      </c>
      <c r="I240" s="76">
        <v>0</v>
      </c>
      <c r="J240" s="76">
        <v>654729</v>
      </c>
      <c r="K240" s="30"/>
      <c r="L240" s="163"/>
      <c r="M240" s="69"/>
      <c r="N240" s="181"/>
      <c r="O240" s="62"/>
      <c r="P240" s="38"/>
      <c r="R240" s="158"/>
      <c r="S240" s="158"/>
      <c r="T240" s="158"/>
      <c r="U240" s="158"/>
    </row>
    <row r="241" spans="1:21" ht="15">
      <c r="A241" s="77">
        <v>210</v>
      </c>
      <c r="B241" s="78" t="s">
        <v>1499</v>
      </c>
      <c r="C241" s="77" t="s">
        <v>1500</v>
      </c>
      <c r="D241" s="77" t="s">
        <v>1472</v>
      </c>
      <c r="E241" s="79" t="s">
        <v>1501</v>
      </c>
      <c r="F241" s="75">
        <f t="shared" si="8"/>
        <v>116782579</v>
      </c>
      <c r="G241" s="76">
        <v>42602087</v>
      </c>
      <c r="H241" s="76">
        <v>43943907</v>
      </c>
      <c r="I241" s="76">
        <v>20012900</v>
      </c>
      <c r="J241" s="76">
        <v>10223685</v>
      </c>
      <c r="K241" s="30"/>
      <c r="L241" s="163"/>
      <c r="M241" s="69"/>
      <c r="N241" s="181"/>
      <c r="O241" s="62"/>
      <c r="P241" s="38"/>
      <c r="R241" s="158"/>
      <c r="S241" s="158"/>
      <c r="T241" s="158"/>
      <c r="U241" s="158"/>
    </row>
    <row r="242" spans="1:21" ht="15">
      <c r="A242" s="77">
        <v>211</v>
      </c>
      <c r="B242" s="78" t="s">
        <v>1502</v>
      </c>
      <c r="C242" s="77" t="s">
        <v>1503</v>
      </c>
      <c r="D242" s="77" t="s">
        <v>1472</v>
      </c>
      <c r="E242" s="79" t="s">
        <v>1504</v>
      </c>
      <c r="F242" s="75">
        <f t="shared" si="8"/>
        <v>79488618</v>
      </c>
      <c r="G242" s="76">
        <v>3811900</v>
      </c>
      <c r="H242" s="76">
        <v>28053602</v>
      </c>
      <c r="I242" s="76">
        <v>482413</v>
      </c>
      <c r="J242" s="76">
        <v>47140703</v>
      </c>
      <c r="K242" s="30"/>
      <c r="L242" s="163"/>
      <c r="M242" s="69"/>
      <c r="N242" s="181"/>
      <c r="O242" s="62"/>
      <c r="P242" s="38"/>
      <c r="R242" s="158"/>
      <c r="S242" s="158"/>
      <c r="T242" s="158"/>
      <c r="U242" s="158"/>
    </row>
    <row r="243" spans="1:21" ht="15">
      <c r="A243" s="77">
        <v>212</v>
      </c>
      <c r="B243" s="78" t="s">
        <v>1505</v>
      </c>
      <c r="C243" s="77" t="s">
        <v>1506</v>
      </c>
      <c r="D243" s="77" t="s">
        <v>1472</v>
      </c>
      <c r="E243" s="79" t="s">
        <v>1507</v>
      </c>
      <c r="F243" s="75">
        <f t="shared" si="8"/>
        <v>78978879</v>
      </c>
      <c r="G243" s="76">
        <v>13134013</v>
      </c>
      <c r="H243" s="76">
        <v>32818197</v>
      </c>
      <c r="I243" s="76">
        <v>2031249</v>
      </c>
      <c r="J243" s="76">
        <v>30995420</v>
      </c>
      <c r="K243" s="47"/>
      <c r="L243" s="163"/>
      <c r="M243" s="69"/>
      <c r="N243" s="181"/>
      <c r="O243" s="62"/>
      <c r="P243" s="38"/>
      <c r="R243" s="158"/>
      <c r="S243" s="158"/>
      <c r="T243" s="158"/>
      <c r="U243" s="158"/>
    </row>
    <row r="244" spans="1:21" ht="15">
      <c r="A244" s="77">
        <v>213</v>
      </c>
      <c r="B244" s="78" t="s">
        <v>1508</v>
      </c>
      <c r="C244" s="77" t="s">
        <v>1509</v>
      </c>
      <c r="D244" s="77" t="s">
        <v>1472</v>
      </c>
      <c r="E244" s="79" t="s">
        <v>1510</v>
      </c>
      <c r="F244" s="75">
        <f t="shared" si="8"/>
        <v>77237949</v>
      </c>
      <c r="G244" s="76">
        <v>2755350</v>
      </c>
      <c r="H244" s="76">
        <v>52246635</v>
      </c>
      <c r="I244" s="76">
        <v>10323098</v>
      </c>
      <c r="J244" s="76">
        <v>11912866</v>
      </c>
      <c r="K244" s="30"/>
      <c r="L244" s="163"/>
      <c r="M244" s="69"/>
      <c r="N244" s="181"/>
      <c r="O244" s="62"/>
      <c r="P244" s="38"/>
      <c r="R244" s="158"/>
      <c r="S244" s="158"/>
      <c r="T244" s="158"/>
      <c r="U244" s="158"/>
    </row>
    <row r="245" spans="1:21" ht="15">
      <c r="A245" s="77">
        <v>214</v>
      </c>
      <c r="B245" s="78" t="s">
        <v>1511</v>
      </c>
      <c r="C245" s="77" t="s">
        <v>1512</v>
      </c>
      <c r="D245" s="77" t="s">
        <v>1472</v>
      </c>
      <c r="E245" s="79" t="s">
        <v>1513</v>
      </c>
      <c r="F245" s="75">
        <f t="shared" si="8"/>
        <v>669014125</v>
      </c>
      <c r="G245" s="76">
        <v>227699835</v>
      </c>
      <c r="H245" s="76">
        <v>58877877</v>
      </c>
      <c r="I245" s="76">
        <v>107140444</v>
      </c>
      <c r="J245" s="76">
        <v>275295969</v>
      </c>
      <c r="K245" s="30"/>
      <c r="L245" s="163"/>
      <c r="M245" s="69"/>
      <c r="N245" s="181"/>
      <c r="O245" s="62"/>
      <c r="P245" s="38"/>
      <c r="R245" s="158"/>
      <c r="S245" s="158"/>
      <c r="T245" s="158"/>
      <c r="U245" s="158"/>
    </row>
    <row r="246" spans="1:21" ht="15">
      <c r="A246" s="77">
        <v>215</v>
      </c>
      <c r="B246" s="78" t="s">
        <v>1514</v>
      </c>
      <c r="C246" s="77" t="s">
        <v>1515</v>
      </c>
      <c r="D246" s="77" t="s">
        <v>1472</v>
      </c>
      <c r="E246" s="79" t="s">
        <v>1516</v>
      </c>
      <c r="F246" s="75">
        <f t="shared" si="8"/>
        <v>9361508</v>
      </c>
      <c r="G246" s="76">
        <v>1629800</v>
      </c>
      <c r="H246" s="76">
        <v>6355606</v>
      </c>
      <c r="I246" s="76">
        <v>0</v>
      </c>
      <c r="J246" s="76">
        <v>1376102</v>
      </c>
      <c r="K246" s="30"/>
      <c r="L246" s="163"/>
      <c r="M246" s="69"/>
      <c r="N246" s="181"/>
      <c r="O246" s="62"/>
      <c r="P246" s="38"/>
      <c r="R246" s="158"/>
      <c r="S246" s="158"/>
      <c r="T246" s="158"/>
      <c r="U246" s="158"/>
    </row>
    <row r="247" spans="1:21" ht="15">
      <c r="A247" s="77">
        <v>216</v>
      </c>
      <c r="B247" s="78" t="s">
        <v>1517</v>
      </c>
      <c r="C247" s="77" t="s">
        <v>1518</v>
      </c>
      <c r="D247" s="77" t="s">
        <v>1472</v>
      </c>
      <c r="E247" s="79" t="s">
        <v>1519</v>
      </c>
      <c r="F247" s="75">
        <f t="shared" si="8"/>
        <v>52301337</v>
      </c>
      <c r="G247" s="76">
        <v>790100</v>
      </c>
      <c r="H247" s="76">
        <v>11855537</v>
      </c>
      <c r="I247" s="76">
        <v>106500</v>
      </c>
      <c r="J247" s="76">
        <v>39549200</v>
      </c>
      <c r="K247" s="30"/>
      <c r="L247" s="163"/>
      <c r="M247" s="69"/>
      <c r="N247" s="181"/>
      <c r="O247" s="62"/>
      <c r="P247" s="38"/>
      <c r="R247" s="158"/>
      <c r="S247" s="158"/>
      <c r="T247" s="158"/>
      <c r="U247" s="158"/>
    </row>
    <row r="248" spans="1:21" ht="15">
      <c r="A248" s="77">
        <v>217</v>
      </c>
      <c r="B248" s="80" t="s">
        <v>1063</v>
      </c>
      <c r="C248" s="77" t="s">
        <v>1520</v>
      </c>
      <c r="D248" s="77" t="s">
        <v>1472</v>
      </c>
      <c r="E248" s="79" t="s">
        <v>1521</v>
      </c>
      <c r="F248" s="75">
        <f t="shared" si="8"/>
        <v>76116792</v>
      </c>
      <c r="G248" s="76">
        <v>62196000</v>
      </c>
      <c r="H248" s="76">
        <v>10633527</v>
      </c>
      <c r="I248" s="76">
        <v>118900</v>
      </c>
      <c r="J248" s="76">
        <v>3168365</v>
      </c>
      <c r="K248" s="30"/>
      <c r="L248" s="163"/>
      <c r="M248" s="69"/>
      <c r="N248" s="181"/>
      <c r="O248" s="62"/>
      <c r="P248" s="38"/>
      <c r="R248" s="158"/>
      <c r="S248" s="158"/>
      <c r="T248" s="158"/>
      <c r="U248" s="158"/>
    </row>
    <row r="249" spans="1:21" ht="15">
      <c r="A249" s="77">
        <v>218</v>
      </c>
      <c r="B249" s="78" t="s">
        <v>1522</v>
      </c>
      <c r="C249" s="77" t="s">
        <v>1523</v>
      </c>
      <c r="D249" s="77" t="s">
        <v>1472</v>
      </c>
      <c r="E249" s="79" t="s">
        <v>1524</v>
      </c>
      <c r="F249" s="75">
        <f t="shared" si="8"/>
        <v>8334785</v>
      </c>
      <c r="G249" s="76">
        <v>698300</v>
      </c>
      <c r="H249" s="76">
        <v>4576476</v>
      </c>
      <c r="I249" s="76">
        <v>0</v>
      </c>
      <c r="J249" s="76">
        <v>3060009</v>
      </c>
      <c r="K249" s="30"/>
      <c r="L249" s="163"/>
      <c r="M249" s="69"/>
      <c r="N249" s="181"/>
      <c r="O249" s="62"/>
      <c r="P249" s="38"/>
      <c r="R249" s="158"/>
      <c r="S249" s="158"/>
      <c r="T249" s="158"/>
      <c r="U249" s="158"/>
    </row>
    <row r="250" spans="1:21" ht="15">
      <c r="A250" s="77">
        <v>219</v>
      </c>
      <c r="B250" s="78" t="s">
        <v>1525</v>
      </c>
      <c r="C250" s="77" t="s">
        <v>1526</v>
      </c>
      <c r="D250" s="77" t="s">
        <v>1472</v>
      </c>
      <c r="E250" s="79" t="s">
        <v>1527</v>
      </c>
      <c r="F250" s="75">
        <f t="shared" si="8"/>
        <v>66615163</v>
      </c>
      <c r="G250" s="76">
        <v>28525800</v>
      </c>
      <c r="H250" s="76">
        <v>21746024</v>
      </c>
      <c r="I250" s="76">
        <v>90583</v>
      </c>
      <c r="J250" s="76">
        <v>16252756</v>
      </c>
      <c r="K250" s="47"/>
      <c r="L250" s="163"/>
      <c r="M250" s="69"/>
      <c r="N250" s="181"/>
      <c r="O250" s="62"/>
      <c r="P250" s="38"/>
      <c r="R250" s="158"/>
      <c r="S250" s="158"/>
      <c r="T250" s="158"/>
      <c r="U250" s="158"/>
    </row>
    <row r="251" spans="1:21" ht="15">
      <c r="A251" s="77">
        <v>220</v>
      </c>
      <c r="B251" s="78" t="s">
        <v>1528</v>
      </c>
      <c r="C251" s="77" t="s">
        <v>1529</v>
      </c>
      <c r="D251" s="77" t="s">
        <v>1472</v>
      </c>
      <c r="E251" s="79" t="s">
        <v>1530</v>
      </c>
      <c r="F251" s="75">
        <f t="shared" si="8"/>
        <v>20433184</v>
      </c>
      <c r="G251" s="76">
        <v>365300</v>
      </c>
      <c r="H251" s="76">
        <v>12434313</v>
      </c>
      <c r="I251" s="76">
        <v>91345</v>
      </c>
      <c r="J251" s="76">
        <v>7542226</v>
      </c>
      <c r="K251" s="30"/>
      <c r="L251" s="163"/>
      <c r="M251" s="69"/>
      <c r="N251" s="181"/>
      <c r="O251" s="62"/>
      <c r="P251" s="38"/>
      <c r="R251" s="158"/>
      <c r="S251" s="158"/>
      <c r="T251" s="158"/>
      <c r="U251" s="158"/>
    </row>
    <row r="252" spans="1:21" ht="15">
      <c r="A252" s="77">
        <v>221</v>
      </c>
      <c r="B252" s="78" t="s">
        <v>1531</v>
      </c>
      <c r="C252" s="77" t="s">
        <v>1532</v>
      </c>
      <c r="D252" s="77" t="s">
        <v>1472</v>
      </c>
      <c r="E252" s="79" t="s">
        <v>1533</v>
      </c>
      <c r="F252" s="75">
        <f t="shared" si="8"/>
        <v>28150690</v>
      </c>
      <c r="G252" s="76">
        <v>8130</v>
      </c>
      <c r="H252" s="76">
        <v>10060534</v>
      </c>
      <c r="I252" s="76">
        <v>10720402</v>
      </c>
      <c r="J252" s="76">
        <v>7361624</v>
      </c>
      <c r="K252" s="30"/>
      <c r="L252" s="163"/>
      <c r="M252" s="69"/>
      <c r="N252" s="181"/>
      <c r="O252" s="62"/>
      <c r="P252" s="38"/>
      <c r="R252" s="158"/>
      <c r="S252" s="158"/>
      <c r="T252" s="158"/>
      <c r="U252" s="158"/>
    </row>
    <row r="253" spans="1:21" ht="15">
      <c r="A253" s="77">
        <v>222</v>
      </c>
      <c r="B253" s="78" t="s">
        <v>1534</v>
      </c>
      <c r="C253" s="77" t="s">
        <v>1535</v>
      </c>
      <c r="D253" s="77" t="s">
        <v>1472</v>
      </c>
      <c r="E253" s="79" t="s">
        <v>1536</v>
      </c>
      <c r="F253" s="75">
        <f t="shared" si="8"/>
        <v>41013900</v>
      </c>
      <c r="G253" s="76">
        <v>988052</v>
      </c>
      <c r="H253" s="76">
        <v>19997288</v>
      </c>
      <c r="I253" s="76">
        <v>2423129</v>
      </c>
      <c r="J253" s="76">
        <v>17605431</v>
      </c>
      <c r="K253" s="30"/>
      <c r="L253" s="163"/>
      <c r="M253" s="69"/>
      <c r="N253" s="181"/>
      <c r="O253" s="62"/>
      <c r="P253" s="38"/>
      <c r="R253" s="158"/>
      <c r="S253" s="158"/>
      <c r="T253" s="158"/>
      <c r="U253" s="158"/>
    </row>
    <row r="254" spans="1:31" s="5" customFormat="1" ht="15">
      <c r="A254" s="77">
        <v>223</v>
      </c>
      <c r="B254" s="78" t="s">
        <v>1538</v>
      </c>
      <c r="C254" s="77" t="s">
        <v>1539</v>
      </c>
      <c r="D254" s="77" t="s">
        <v>1537</v>
      </c>
      <c r="E254" s="79" t="s">
        <v>1540</v>
      </c>
      <c r="F254" s="75">
        <f t="shared" si="8"/>
        <v>3986433</v>
      </c>
      <c r="G254" s="76">
        <v>198900</v>
      </c>
      <c r="H254" s="76">
        <v>2786483</v>
      </c>
      <c r="I254" s="76">
        <v>425800</v>
      </c>
      <c r="J254" s="76">
        <v>575250</v>
      </c>
      <c r="K254" s="30"/>
      <c r="L254" s="163"/>
      <c r="M254" s="69"/>
      <c r="N254" s="181"/>
      <c r="O254" s="62"/>
      <c r="P254" s="38"/>
      <c r="R254" s="38"/>
      <c r="S254" s="38"/>
      <c r="T254" s="38"/>
      <c r="U254" s="38"/>
      <c r="AE254" s="177"/>
    </row>
    <row r="255" spans="1:21" ht="15">
      <c r="A255" s="77">
        <v>224</v>
      </c>
      <c r="B255" s="78" t="s">
        <v>1541</v>
      </c>
      <c r="C255" s="77" t="s">
        <v>1542</v>
      </c>
      <c r="D255" s="77" t="s">
        <v>1537</v>
      </c>
      <c r="E255" s="79" t="s">
        <v>1543</v>
      </c>
      <c r="F255" s="75">
        <f t="shared" si="8"/>
        <v>67687484</v>
      </c>
      <c r="G255" s="76">
        <v>4657307</v>
      </c>
      <c r="H255" s="76">
        <v>9938796</v>
      </c>
      <c r="I255" s="76">
        <v>8600835</v>
      </c>
      <c r="J255" s="76">
        <v>44490546</v>
      </c>
      <c r="K255" s="30"/>
      <c r="L255" s="163"/>
      <c r="M255" s="69"/>
      <c r="N255" s="181"/>
      <c r="O255" s="62"/>
      <c r="P255" s="38"/>
      <c r="R255" s="158"/>
      <c r="S255" s="158"/>
      <c r="T255" s="158"/>
      <c r="U255" s="158"/>
    </row>
    <row r="256" spans="1:21" ht="15">
      <c r="A256" s="77">
        <v>225</v>
      </c>
      <c r="B256" s="78" t="s">
        <v>1544</v>
      </c>
      <c r="C256" s="77" t="s">
        <v>1545</v>
      </c>
      <c r="D256" s="77" t="s">
        <v>1537</v>
      </c>
      <c r="E256" s="79" t="s">
        <v>1546</v>
      </c>
      <c r="F256" s="75">
        <f t="shared" si="8"/>
        <v>40229956</v>
      </c>
      <c r="G256" s="76">
        <v>8039972</v>
      </c>
      <c r="H256" s="76">
        <v>8070642</v>
      </c>
      <c r="I256" s="76">
        <v>39200</v>
      </c>
      <c r="J256" s="76">
        <v>24080142</v>
      </c>
      <c r="K256" s="30"/>
      <c r="L256" s="163"/>
      <c r="M256" s="69"/>
      <c r="N256" s="181"/>
      <c r="O256" s="62"/>
      <c r="P256" s="38"/>
      <c r="R256" s="158"/>
      <c r="S256" s="158"/>
      <c r="T256" s="158"/>
      <c r="U256" s="158"/>
    </row>
    <row r="257" spans="1:21" ht="15">
      <c r="A257" s="77">
        <v>226</v>
      </c>
      <c r="B257" s="78" t="s">
        <v>1547</v>
      </c>
      <c r="C257" s="77" t="s">
        <v>1548</v>
      </c>
      <c r="D257" s="77" t="s">
        <v>1537</v>
      </c>
      <c r="E257" s="79" t="s">
        <v>1549</v>
      </c>
      <c r="F257" s="75">
        <f t="shared" si="8"/>
        <v>6311084</v>
      </c>
      <c r="G257" s="76">
        <v>2047300</v>
      </c>
      <c r="H257" s="76">
        <v>60500</v>
      </c>
      <c r="I257" s="76">
        <v>1587423</v>
      </c>
      <c r="J257" s="76">
        <v>2615861</v>
      </c>
      <c r="K257" s="30"/>
      <c r="L257" s="163"/>
      <c r="M257" s="69"/>
      <c r="N257" s="181"/>
      <c r="O257" s="62"/>
      <c r="P257" s="38"/>
      <c r="R257" s="158"/>
      <c r="S257" s="158"/>
      <c r="T257" s="158"/>
      <c r="U257" s="158"/>
    </row>
    <row r="258" spans="1:21" ht="15">
      <c r="A258" s="77">
        <v>227</v>
      </c>
      <c r="B258" s="78" t="s">
        <v>1550</v>
      </c>
      <c r="C258" s="77" t="s">
        <v>1551</v>
      </c>
      <c r="D258" s="77" t="s">
        <v>1537</v>
      </c>
      <c r="E258" s="79" t="s">
        <v>1552</v>
      </c>
      <c r="F258" s="75">
        <f t="shared" si="8"/>
        <v>13858128</v>
      </c>
      <c r="G258" s="76">
        <v>4838210</v>
      </c>
      <c r="H258" s="76">
        <v>5738804</v>
      </c>
      <c r="I258" s="76">
        <v>2149024</v>
      </c>
      <c r="J258" s="76">
        <v>1132090</v>
      </c>
      <c r="K258" s="30"/>
      <c r="L258" s="163"/>
      <c r="M258" s="69"/>
      <c r="N258" s="181"/>
      <c r="O258" s="62"/>
      <c r="P258" s="38"/>
      <c r="R258" s="158"/>
      <c r="S258" s="158"/>
      <c r="T258" s="158"/>
      <c r="U258" s="158"/>
    </row>
    <row r="259" spans="1:21" ht="15">
      <c r="A259" s="77">
        <v>228</v>
      </c>
      <c r="B259" s="78" t="s">
        <v>1553</v>
      </c>
      <c r="C259" s="77" t="s">
        <v>1554</v>
      </c>
      <c r="D259" s="77" t="s">
        <v>1537</v>
      </c>
      <c r="E259" s="79" t="s">
        <v>1555</v>
      </c>
      <c r="F259" s="75">
        <f t="shared" si="8"/>
        <v>29209087</v>
      </c>
      <c r="G259" s="76">
        <v>10843503</v>
      </c>
      <c r="H259" s="76">
        <v>5798520</v>
      </c>
      <c r="I259" s="76">
        <v>1230841</v>
      </c>
      <c r="J259" s="76">
        <v>11336223</v>
      </c>
      <c r="K259" s="30"/>
      <c r="L259" s="163"/>
      <c r="M259" s="69"/>
      <c r="N259" s="181"/>
      <c r="O259" s="62"/>
      <c r="P259" s="38"/>
      <c r="R259" s="158"/>
      <c r="S259" s="158"/>
      <c r="T259" s="158"/>
      <c r="U259" s="158"/>
    </row>
    <row r="260" spans="1:21" ht="15">
      <c r="A260" s="77">
        <v>229</v>
      </c>
      <c r="B260" s="78" t="s">
        <v>1556</v>
      </c>
      <c r="C260" s="77" t="s">
        <v>1557</v>
      </c>
      <c r="D260" s="77" t="s">
        <v>1537</v>
      </c>
      <c r="E260" s="79" t="s">
        <v>1447</v>
      </c>
      <c r="F260" s="75">
        <f t="shared" si="8"/>
        <v>4087834</v>
      </c>
      <c r="G260" s="76">
        <v>143500</v>
      </c>
      <c r="H260" s="76">
        <v>1567392</v>
      </c>
      <c r="I260" s="76">
        <v>52500</v>
      </c>
      <c r="J260" s="76">
        <v>2324442</v>
      </c>
      <c r="K260" s="30"/>
      <c r="L260" s="163"/>
      <c r="M260" s="69"/>
      <c r="N260" s="181"/>
      <c r="O260" s="62"/>
      <c r="P260" s="38"/>
      <c r="R260" s="158"/>
      <c r="S260" s="158"/>
      <c r="T260" s="158"/>
      <c r="U260" s="158"/>
    </row>
    <row r="261" spans="1:21" ht="15">
      <c r="A261" s="77">
        <v>230</v>
      </c>
      <c r="B261" s="78" t="s">
        <v>1558</v>
      </c>
      <c r="C261" s="77" t="s">
        <v>1559</v>
      </c>
      <c r="D261" s="77" t="s">
        <v>1537</v>
      </c>
      <c r="E261" s="79" t="s">
        <v>1560</v>
      </c>
      <c r="F261" s="75">
        <f t="shared" si="8"/>
        <v>12916641</v>
      </c>
      <c r="G261" s="76">
        <v>2044370</v>
      </c>
      <c r="H261" s="76">
        <v>7449584</v>
      </c>
      <c r="I261" s="76">
        <v>309430</v>
      </c>
      <c r="J261" s="76">
        <v>3113257</v>
      </c>
      <c r="K261" s="48"/>
      <c r="L261" s="163"/>
      <c r="M261" s="69"/>
      <c r="N261" s="181"/>
      <c r="O261" s="62"/>
      <c r="P261" s="38"/>
      <c r="R261" s="158"/>
      <c r="S261" s="158"/>
      <c r="T261" s="158"/>
      <c r="U261" s="158"/>
    </row>
    <row r="262" spans="1:21" ht="15">
      <c r="A262" s="77">
        <v>231</v>
      </c>
      <c r="B262" s="78" t="s">
        <v>1561</v>
      </c>
      <c r="C262" s="77" t="s">
        <v>1562</v>
      </c>
      <c r="D262" s="77" t="s">
        <v>1537</v>
      </c>
      <c r="E262" s="79" t="s">
        <v>1563</v>
      </c>
      <c r="F262" s="75">
        <f t="shared" si="8"/>
        <v>113526755</v>
      </c>
      <c r="G262" s="76">
        <v>1383675</v>
      </c>
      <c r="H262" s="76">
        <v>2646629</v>
      </c>
      <c r="I262" s="76">
        <v>24735607</v>
      </c>
      <c r="J262" s="76">
        <v>84760844</v>
      </c>
      <c r="K262" s="30"/>
      <c r="L262" s="163"/>
      <c r="M262" s="69"/>
      <c r="N262" s="181"/>
      <c r="O262" s="62"/>
      <c r="P262" s="38"/>
      <c r="R262" s="158"/>
      <c r="S262" s="158"/>
      <c r="T262" s="158"/>
      <c r="U262" s="158"/>
    </row>
    <row r="263" spans="1:21" ht="15">
      <c r="A263" s="77">
        <v>232</v>
      </c>
      <c r="B263" s="78" t="s">
        <v>1564</v>
      </c>
      <c r="C263" s="77" t="s">
        <v>1565</v>
      </c>
      <c r="D263" s="77" t="s">
        <v>1537</v>
      </c>
      <c r="E263" s="79" t="s">
        <v>1566</v>
      </c>
      <c r="F263" s="75">
        <f t="shared" si="8"/>
        <v>52646843</v>
      </c>
      <c r="G263" s="76">
        <v>3398305</v>
      </c>
      <c r="H263" s="76">
        <v>7740009</v>
      </c>
      <c r="I263" s="76">
        <v>36937000</v>
      </c>
      <c r="J263" s="76">
        <v>4571529</v>
      </c>
      <c r="K263" s="30"/>
      <c r="L263" s="163"/>
      <c r="M263" s="69"/>
      <c r="N263" s="181"/>
      <c r="O263" s="62"/>
      <c r="P263" s="38"/>
      <c r="R263" s="158"/>
      <c r="S263" s="158"/>
      <c r="T263" s="158"/>
      <c r="U263" s="158"/>
    </row>
    <row r="264" spans="1:21" ht="15">
      <c r="A264" s="77">
        <v>233</v>
      </c>
      <c r="B264" s="78" t="s">
        <v>1567</v>
      </c>
      <c r="C264" s="77" t="s">
        <v>1568</v>
      </c>
      <c r="D264" s="77" t="s">
        <v>1537</v>
      </c>
      <c r="E264" s="79" t="s">
        <v>1569</v>
      </c>
      <c r="F264" s="75">
        <f t="shared" si="8"/>
        <v>42136708</v>
      </c>
      <c r="G264" s="76">
        <v>15968619</v>
      </c>
      <c r="H264" s="76">
        <v>13423154</v>
      </c>
      <c r="I264" s="76">
        <v>843900</v>
      </c>
      <c r="J264" s="76">
        <v>11901035</v>
      </c>
      <c r="K264" s="48"/>
      <c r="L264" s="163"/>
      <c r="M264" s="69"/>
      <c r="N264" s="181"/>
      <c r="O264" s="62"/>
      <c r="P264" s="38"/>
      <c r="R264" s="158"/>
      <c r="S264" s="158"/>
      <c r="T264" s="158"/>
      <c r="U264" s="158"/>
    </row>
    <row r="265" spans="1:21" ht="15">
      <c r="A265" s="77">
        <v>234</v>
      </c>
      <c r="B265" s="78" t="s">
        <v>1570</v>
      </c>
      <c r="C265" s="77" t="s">
        <v>1571</v>
      </c>
      <c r="D265" s="77" t="s">
        <v>1537</v>
      </c>
      <c r="E265" s="79" t="s">
        <v>1572</v>
      </c>
      <c r="F265" s="75">
        <f t="shared" si="8"/>
        <v>1868249</v>
      </c>
      <c r="G265" s="76">
        <v>900500</v>
      </c>
      <c r="H265" s="76">
        <v>967749</v>
      </c>
      <c r="I265" s="76">
        <v>0</v>
      </c>
      <c r="J265" s="76">
        <v>0</v>
      </c>
      <c r="K265" s="30"/>
      <c r="L265" s="163"/>
      <c r="M265" s="69"/>
      <c r="N265" s="181"/>
      <c r="O265" s="62"/>
      <c r="P265" s="38"/>
      <c r="R265" s="158"/>
      <c r="S265" s="158"/>
      <c r="T265" s="158"/>
      <c r="U265" s="158"/>
    </row>
    <row r="266" spans="1:21" ht="15">
      <c r="A266" s="77">
        <v>235</v>
      </c>
      <c r="B266" s="78" t="s">
        <v>1573</v>
      </c>
      <c r="C266" s="77" t="s">
        <v>1574</v>
      </c>
      <c r="D266" s="77" t="s">
        <v>1537</v>
      </c>
      <c r="E266" s="79" t="s">
        <v>1575</v>
      </c>
      <c r="F266" s="75">
        <f t="shared" si="8"/>
        <v>607686</v>
      </c>
      <c r="G266" s="76">
        <v>152200</v>
      </c>
      <c r="H266" s="76">
        <v>394486</v>
      </c>
      <c r="I266" s="76">
        <v>40000</v>
      </c>
      <c r="J266" s="76">
        <v>21000</v>
      </c>
      <c r="K266" s="30"/>
      <c r="L266" s="163"/>
      <c r="M266" s="69"/>
      <c r="N266" s="181"/>
      <c r="O266" s="62"/>
      <c r="P266" s="38"/>
      <c r="R266" s="158"/>
      <c r="S266" s="158"/>
      <c r="T266" s="158"/>
      <c r="U266" s="158"/>
    </row>
    <row r="267" spans="1:21" ht="15">
      <c r="A267" s="77">
        <v>236</v>
      </c>
      <c r="B267" s="78" t="s">
        <v>1576</v>
      </c>
      <c r="C267" s="77" t="s">
        <v>1577</v>
      </c>
      <c r="D267" s="77" t="s">
        <v>1537</v>
      </c>
      <c r="E267" s="79" t="s">
        <v>1578</v>
      </c>
      <c r="F267" s="75">
        <f t="shared" si="8"/>
        <v>27088413</v>
      </c>
      <c r="G267" s="76">
        <v>165150</v>
      </c>
      <c r="H267" s="76">
        <v>1567508</v>
      </c>
      <c r="I267" s="76">
        <v>23345899</v>
      </c>
      <c r="J267" s="76">
        <v>2009856</v>
      </c>
      <c r="K267" s="47"/>
      <c r="L267" s="163"/>
      <c r="M267" s="69"/>
      <c r="N267" s="181"/>
      <c r="O267" s="62"/>
      <c r="P267" s="38"/>
      <c r="R267" s="158"/>
      <c r="S267" s="158"/>
      <c r="T267" s="158"/>
      <c r="U267" s="158"/>
    </row>
    <row r="268" spans="1:21" ht="15">
      <c r="A268" s="77">
        <v>237</v>
      </c>
      <c r="B268" s="78" t="s">
        <v>1579</v>
      </c>
      <c r="C268" s="77" t="s">
        <v>1580</v>
      </c>
      <c r="D268" s="77" t="s">
        <v>1537</v>
      </c>
      <c r="E268" s="79" t="s">
        <v>1581</v>
      </c>
      <c r="F268" s="75">
        <f t="shared" si="8"/>
        <v>4851231</v>
      </c>
      <c r="G268" s="76">
        <v>166350</v>
      </c>
      <c r="H268" s="76">
        <v>3894984</v>
      </c>
      <c r="I268" s="76">
        <v>10200</v>
      </c>
      <c r="J268" s="76">
        <v>779697</v>
      </c>
      <c r="K268" s="30"/>
      <c r="L268" s="163"/>
      <c r="M268" s="69"/>
      <c r="N268" s="181"/>
      <c r="O268" s="62"/>
      <c r="P268" s="38"/>
      <c r="R268" s="158"/>
      <c r="S268" s="158"/>
      <c r="T268" s="158"/>
      <c r="U268" s="158"/>
    </row>
    <row r="269" spans="1:21" ht="15">
      <c r="A269" s="77">
        <v>238</v>
      </c>
      <c r="B269" s="78" t="s">
        <v>1582</v>
      </c>
      <c r="C269" s="77" t="s">
        <v>1583</v>
      </c>
      <c r="D269" s="77" t="s">
        <v>1537</v>
      </c>
      <c r="E269" s="79" t="s">
        <v>1584</v>
      </c>
      <c r="F269" s="75">
        <f t="shared" si="8"/>
        <v>5006315</v>
      </c>
      <c r="G269" s="76">
        <v>2434973</v>
      </c>
      <c r="H269" s="76">
        <v>2111932</v>
      </c>
      <c r="I269" s="76">
        <v>64200</v>
      </c>
      <c r="J269" s="76">
        <v>395210</v>
      </c>
      <c r="K269" s="30"/>
      <c r="L269" s="163"/>
      <c r="M269" s="69"/>
      <c r="N269" s="181"/>
      <c r="O269" s="62"/>
      <c r="P269" s="38"/>
      <c r="R269" s="158"/>
      <c r="S269" s="158"/>
      <c r="T269" s="158"/>
      <c r="U269" s="158"/>
    </row>
    <row r="270" spans="1:21" ht="15">
      <c r="A270" s="77">
        <v>239</v>
      </c>
      <c r="B270" s="78" t="s">
        <v>1585</v>
      </c>
      <c r="C270" s="77" t="s">
        <v>1586</v>
      </c>
      <c r="D270" s="77" t="s">
        <v>1537</v>
      </c>
      <c r="E270" s="79" t="s">
        <v>1732</v>
      </c>
      <c r="F270" s="75">
        <f t="shared" si="8"/>
        <v>2429525</v>
      </c>
      <c r="G270" s="76">
        <v>181500</v>
      </c>
      <c r="H270" s="76">
        <v>636473</v>
      </c>
      <c r="I270" s="76">
        <v>841821</v>
      </c>
      <c r="J270" s="76">
        <v>769731</v>
      </c>
      <c r="K270" s="30"/>
      <c r="L270" s="163"/>
      <c r="M270" s="69"/>
      <c r="N270" s="181"/>
      <c r="O270" s="62"/>
      <c r="P270" s="38"/>
      <c r="R270" s="158"/>
      <c r="S270" s="158"/>
      <c r="T270" s="158"/>
      <c r="U270" s="158"/>
    </row>
    <row r="271" spans="1:21" ht="15">
      <c r="A271" s="77">
        <v>240</v>
      </c>
      <c r="B271" s="78" t="s">
        <v>1588</v>
      </c>
      <c r="C271" s="77" t="s">
        <v>1589</v>
      </c>
      <c r="D271" s="77" t="s">
        <v>1537</v>
      </c>
      <c r="E271" s="79" t="s">
        <v>1135</v>
      </c>
      <c r="F271" s="75">
        <f t="shared" si="8"/>
        <v>56252643</v>
      </c>
      <c r="G271" s="76">
        <v>4153450</v>
      </c>
      <c r="H271" s="76">
        <v>18552167</v>
      </c>
      <c r="I271" s="76">
        <v>6162378</v>
      </c>
      <c r="J271" s="76">
        <v>27384648</v>
      </c>
      <c r="K271" s="30"/>
      <c r="L271" s="163"/>
      <c r="M271" s="69"/>
      <c r="N271" s="181"/>
      <c r="O271" s="62"/>
      <c r="P271" s="38"/>
      <c r="R271" s="158"/>
      <c r="S271" s="158"/>
      <c r="T271" s="158"/>
      <c r="U271" s="158"/>
    </row>
    <row r="272" spans="1:21" ht="15">
      <c r="A272" s="77">
        <v>241</v>
      </c>
      <c r="B272" s="78" t="s">
        <v>1590</v>
      </c>
      <c r="C272" s="77" t="s">
        <v>1591</v>
      </c>
      <c r="D272" s="77" t="s">
        <v>1537</v>
      </c>
      <c r="E272" s="79" t="s">
        <v>1592</v>
      </c>
      <c r="F272" s="75">
        <f t="shared" si="8"/>
        <v>2367406</v>
      </c>
      <c r="G272" s="76">
        <v>337203</v>
      </c>
      <c r="H272" s="76">
        <v>1828355</v>
      </c>
      <c r="I272" s="76">
        <v>0</v>
      </c>
      <c r="J272" s="76">
        <v>201848</v>
      </c>
      <c r="K272" s="30"/>
      <c r="L272" s="163"/>
      <c r="M272" s="69"/>
      <c r="N272" s="181"/>
      <c r="O272" s="62"/>
      <c r="P272" s="38"/>
      <c r="R272" s="158"/>
      <c r="S272" s="158"/>
      <c r="T272" s="158"/>
      <c r="U272" s="158"/>
    </row>
    <row r="273" spans="1:21" ht="15">
      <c r="A273" s="77">
        <v>242</v>
      </c>
      <c r="B273" s="78" t="s">
        <v>1593</v>
      </c>
      <c r="C273" s="77" t="s">
        <v>1594</v>
      </c>
      <c r="D273" s="77" t="s">
        <v>1537</v>
      </c>
      <c r="E273" s="79" t="s">
        <v>1595</v>
      </c>
      <c r="F273" s="75">
        <f t="shared" si="8"/>
        <v>21097496</v>
      </c>
      <c r="G273" s="76">
        <v>2578275</v>
      </c>
      <c r="H273" s="76">
        <v>14514906</v>
      </c>
      <c r="I273" s="76">
        <v>0</v>
      </c>
      <c r="J273" s="76">
        <v>4004315</v>
      </c>
      <c r="K273" s="30"/>
      <c r="L273" s="163"/>
      <c r="M273" s="69"/>
      <c r="N273" s="181"/>
      <c r="O273" s="62"/>
      <c r="P273" s="38"/>
      <c r="R273" s="158"/>
      <c r="S273" s="158"/>
      <c r="T273" s="158"/>
      <c r="U273" s="158"/>
    </row>
    <row r="274" spans="1:21" ht="15">
      <c r="A274" s="77">
        <v>243</v>
      </c>
      <c r="B274" s="78" t="s">
        <v>1596</v>
      </c>
      <c r="C274" s="77" t="s">
        <v>1597</v>
      </c>
      <c r="D274" s="77" t="s">
        <v>1537</v>
      </c>
      <c r="E274" s="79" t="s">
        <v>1598</v>
      </c>
      <c r="F274" s="75">
        <f t="shared" si="8"/>
        <v>2129634</v>
      </c>
      <c r="G274" s="76">
        <v>222035</v>
      </c>
      <c r="H274" s="76">
        <v>1500406</v>
      </c>
      <c r="I274" s="76">
        <v>0</v>
      </c>
      <c r="J274" s="76">
        <v>407193</v>
      </c>
      <c r="K274" s="48"/>
      <c r="L274" s="163"/>
      <c r="M274" s="69"/>
      <c r="N274" s="181"/>
      <c r="O274" s="62"/>
      <c r="P274" s="38"/>
      <c r="R274" s="158"/>
      <c r="S274" s="158"/>
      <c r="T274" s="158"/>
      <c r="U274" s="158"/>
    </row>
    <row r="275" spans="1:21" ht="15">
      <c r="A275" s="77">
        <v>244</v>
      </c>
      <c r="B275" s="78" t="s">
        <v>1599</v>
      </c>
      <c r="C275" s="77" t="s">
        <v>1600</v>
      </c>
      <c r="D275" s="77" t="s">
        <v>1537</v>
      </c>
      <c r="E275" s="79" t="s">
        <v>1601</v>
      </c>
      <c r="F275" s="75">
        <f t="shared" si="8"/>
        <v>7406923</v>
      </c>
      <c r="G275" s="76">
        <v>275750</v>
      </c>
      <c r="H275" s="76">
        <v>2787205</v>
      </c>
      <c r="I275" s="76">
        <v>1408370</v>
      </c>
      <c r="J275" s="76">
        <v>2935598</v>
      </c>
      <c r="K275" s="30"/>
      <c r="L275" s="163"/>
      <c r="M275" s="69"/>
      <c r="N275" s="181"/>
      <c r="O275" s="62"/>
      <c r="P275" s="38"/>
      <c r="R275" s="158"/>
      <c r="S275" s="158"/>
      <c r="T275" s="158"/>
      <c r="U275" s="158"/>
    </row>
    <row r="276" spans="1:21" ht="15">
      <c r="A276" s="77">
        <v>245</v>
      </c>
      <c r="B276" s="78" t="s">
        <v>1602</v>
      </c>
      <c r="C276" s="77" t="s">
        <v>1603</v>
      </c>
      <c r="D276" s="77" t="s">
        <v>1537</v>
      </c>
      <c r="E276" s="79" t="s">
        <v>1604</v>
      </c>
      <c r="F276" s="75">
        <f t="shared" si="8"/>
        <v>4617136</v>
      </c>
      <c r="G276" s="76">
        <v>260000</v>
      </c>
      <c r="H276" s="76">
        <v>1456415</v>
      </c>
      <c r="I276" s="76">
        <v>1064603</v>
      </c>
      <c r="J276" s="76">
        <v>1836118</v>
      </c>
      <c r="K276" s="30"/>
      <c r="L276" s="163"/>
      <c r="M276" s="69"/>
      <c r="N276" s="181"/>
      <c r="O276" s="62"/>
      <c r="P276" s="38"/>
      <c r="R276" s="158"/>
      <c r="S276" s="158"/>
      <c r="T276" s="158"/>
      <c r="U276" s="158"/>
    </row>
    <row r="277" spans="1:21" ht="15">
      <c r="A277" s="77">
        <v>246</v>
      </c>
      <c r="B277" s="78" t="s">
        <v>1605</v>
      </c>
      <c r="C277" s="77" t="s">
        <v>1606</v>
      </c>
      <c r="D277" s="77" t="s">
        <v>1537</v>
      </c>
      <c r="E277" s="79" t="s">
        <v>1607</v>
      </c>
      <c r="F277" s="75">
        <f t="shared" si="8"/>
        <v>24002191</v>
      </c>
      <c r="G277" s="76">
        <v>12558972</v>
      </c>
      <c r="H277" s="76">
        <v>4830718</v>
      </c>
      <c r="I277" s="76">
        <v>949022</v>
      </c>
      <c r="J277" s="76">
        <v>5663479</v>
      </c>
      <c r="K277" s="30"/>
      <c r="L277" s="163"/>
      <c r="M277" s="69"/>
      <c r="N277" s="181"/>
      <c r="O277" s="62"/>
      <c r="P277" s="38"/>
      <c r="R277" s="158"/>
      <c r="S277" s="158"/>
      <c r="T277" s="158"/>
      <c r="U277" s="158"/>
    </row>
    <row r="278" spans="1:21" ht="15">
      <c r="A278" s="77">
        <v>247</v>
      </c>
      <c r="B278" s="78" t="s">
        <v>1609</v>
      </c>
      <c r="C278" s="77" t="s">
        <v>1610</v>
      </c>
      <c r="D278" s="77" t="s">
        <v>1608</v>
      </c>
      <c r="E278" s="79" t="s">
        <v>1611</v>
      </c>
      <c r="F278" s="75">
        <f t="shared" si="8"/>
        <v>82116080</v>
      </c>
      <c r="G278" s="76">
        <v>10312200</v>
      </c>
      <c r="H278" s="76">
        <v>22941822</v>
      </c>
      <c r="I278" s="76">
        <v>37734350</v>
      </c>
      <c r="J278" s="76">
        <v>11127708</v>
      </c>
      <c r="K278" s="30"/>
      <c r="L278" s="163"/>
      <c r="M278" s="69"/>
      <c r="N278" s="181"/>
      <c r="O278" s="62"/>
      <c r="P278" s="38"/>
      <c r="R278" s="158"/>
      <c r="S278" s="158"/>
      <c r="T278" s="158"/>
      <c r="U278" s="158"/>
    </row>
    <row r="279" spans="1:21" ht="15">
      <c r="A279" s="77">
        <v>248</v>
      </c>
      <c r="B279" s="78" t="s">
        <v>1612</v>
      </c>
      <c r="C279" s="77" t="s">
        <v>1613</v>
      </c>
      <c r="D279" s="77" t="s">
        <v>1608</v>
      </c>
      <c r="E279" s="79" t="s">
        <v>1614</v>
      </c>
      <c r="F279" s="75">
        <f t="shared" si="8"/>
        <v>556715</v>
      </c>
      <c r="G279" s="76">
        <v>320000</v>
      </c>
      <c r="H279" s="76">
        <v>222014</v>
      </c>
      <c r="I279" s="76">
        <v>0</v>
      </c>
      <c r="J279" s="76">
        <v>14701</v>
      </c>
      <c r="K279" s="30"/>
      <c r="L279" s="163"/>
      <c r="M279" s="69"/>
      <c r="N279" s="181"/>
      <c r="O279" s="62"/>
      <c r="P279" s="38"/>
      <c r="R279" s="158"/>
      <c r="S279" s="158"/>
      <c r="T279" s="158"/>
      <c r="U279" s="158"/>
    </row>
    <row r="280" spans="1:21" ht="15">
      <c r="A280" s="77">
        <v>249</v>
      </c>
      <c r="B280" s="78" t="s">
        <v>1615</v>
      </c>
      <c r="C280" s="77" t="s">
        <v>1616</v>
      </c>
      <c r="D280" s="77" t="s">
        <v>1608</v>
      </c>
      <c r="E280" s="79" t="s">
        <v>1617</v>
      </c>
      <c r="F280" s="75">
        <f t="shared" si="8"/>
        <v>9589336</v>
      </c>
      <c r="G280" s="76">
        <v>950000</v>
      </c>
      <c r="H280" s="76">
        <v>8639336</v>
      </c>
      <c r="I280" s="76">
        <v>0</v>
      </c>
      <c r="J280" s="76">
        <v>0</v>
      </c>
      <c r="K280" s="30"/>
      <c r="L280" s="163"/>
      <c r="M280" s="69"/>
      <c r="N280" s="181"/>
      <c r="O280" s="62"/>
      <c r="P280" s="38"/>
      <c r="R280" s="158"/>
      <c r="S280" s="158"/>
      <c r="T280" s="158"/>
      <c r="U280" s="158"/>
    </row>
    <row r="281" spans="1:21" ht="15">
      <c r="A281" s="77">
        <v>250</v>
      </c>
      <c r="B281" s="78" t="s">
        <v>1618</v>
      </c>
      <c r="C281" s="77" t="s">
        <v>1619</v>
      </c>
      <c r="D281" s="77" t="s">
        <v>1608</v>
      </c>
      <c r="E281" s="79" t="s">
        <v>1620</v>
      </c>
      <c r="F281" s="75">
        <f t="shared" si="8"/>
        <v>35302705</v>
      </c>
      <c r="G281" s="76">
        <v>15366336</v>
      </c>
      <c r="H281" s="76">
        <v>3768324</v>
      </c>
      <c r="I281" s="76">
        <v>385000</v>
      </c>
      <c r="J281" s="76">
        <v>15783045</v>
      </c>
      <c r="K281" s="48"/>
      <c r="L281" s="163"/>
      <c r="M281" s="69"/>
      <c r="N281" s="181"/>
      <c r="O281" s="62"/>
      <c r="P281" s="38"/>
      <c r="R281" s="158"/>
      <c r="S281" s="158"/>
      <c r="T281" s="158"/>
      <c r="U281" s="158"/>
    </row>
    <row r="282" spans="1:21" ht="15">
      <c r="A282" s="77">
        <v>251</v>
      </c>
      <c r="B282" s="78" t="s">
        <v>1621</v>
      </c>
      <c r="C282" s="77" t="s">
        <v>1622</v>
      </c>
      <c r="D282" s="77" t="s">
        <v>1608</v>
      </c>
      <c r="E282" s="79" t="s">
        <v>1623</v>
      </c>
      <c r="F282" s="75">
        <f t="shared" si="8"/>
        <v>70884654</v>
      </c>
      <c r="G282" s="76">
        <v>7805000</v>
      </c>
      <c r="H282" s="76">
        <v>38845439</v>
      </c>
      <c r="I282" s="76">
        <v>1153246</v>
      </c>
      <c r="J282" s="76">
        <v>23080969</v>
      </c>
      <c r="K282" s="30"/>
      <c r="L282" s="163"/>
      <c r="M282" s="69"/>
      <c r="N282" s="181"/>
      <c r="O282" s="62"/>
      <c r="P282" s="38"/>
      <c r="R282" s="158"/>
      <c r="S282" s="158"/>
      <c r="T282" s="158"/>
      <c r="U282" s="158"/>
    </row>
    <row r="283" spans="1:31" s="5" customFormat="1" ht="15">
      <c r="A283" s="77">
        <v>252</v>
      </c>
      <c r="B283" s="78" t="s">
        <v>1624</v>
      </c>
      <c r="C283" s="77" t="s">
        <v>1625</v>
      </c>
      <c r="D283" s="77" t="s">
        <v>1608</v>
      </c>
      <c r="E283" s="79" t="s">
        <v>1626</v>
      </c>
      <c r="F283" s="75">
        <f t="shared" si="8"/>
        <v>929676405</v>
      </c>
      <c r="G283" s="76">
        <v>515715314</v>
      </c>
      <c r="H283" s="76">
        <v>157216977</v>
      </c>
      <c r="I283" s="76">
        <v>129777219</v>
      </c>
      <c r="J283" s="76">
        <v>126966895</v>
      </c>
      <c r="K283" s="30"/>
      <c r="L283" s="163"/>
      <c r="M283" s="69"/>
      <c r="N283" s="181"/>
      <c r="O283" s="62"/>
      <c r="P283" s="38"/>
      <c r="R283" s="38"/>
      <c r="S283" s="38"/>
      <c r="T283" s="38"/>
      <c r="U283" s="38"/>
      <c r="AE283" s="177"/>
    </row>
    <row r="284" spans="1:21" ht="15">
      <c r="A284" s="77">
        <v>253</v>
      </c>
      <c r="B284" s="78" t="s">
        <v>1627</v>
      </c>
      <c r="C284" s="77" t="s">
        <v>1628</v>
      </c>
      <c r="D284" s="77" t="s">
        <v>1608</v>
      </c>
      <c r="E284" s="79" t="s">
        <v>1629</v>
      </c>
      <c r="F284" s="75">
        <f t="shared" si="8"/>
        <v>35230177</v>
      </c>
      <c r="G284" s="76">
        <v>3390200</v>
      </c>
      <c r="H284" s="76">
        <v>5333780</v>
      </c>
      <c r="I284" s="76">
        <v>5603805</v>
      </c>
      <c r="J284" s="76">
        <v>20902392</v>
      </c>
      <c r="K284" s="30"/>
      <c r="L284" s="163"/>
      <c r="M284" s="69"/>
      <c r="N284" s="181"/>
      <c r="O284" s="62"/>
      <c r="P284" s="38"/>
      <c r="R284" s="158"/>
      <c r="S284" s="158"/>
      <c r="T284" s="158"/>
      <c r="U284" s="158"/>
    </row>
    <row r="285" spans="1:21" ht="15">
      <c r="A285" s="77">
        <v>254</v>
      </c>
      <c r="B285" s="78" t="s">
        <v>1630</v>
      </c>
      <c r="C285" s="77" t="s">
        <v>1631</v>
      </c>
      <c r="D285" s="77" t="s">
        <v>1608</v>
      </c>
      <c r="E285" s="79" t="s">
        <v>1632</v>
      </c>
      <c r="F285" s="75">
        <f t="shared" si="8"/>
        <v>158587370</v>
      </c>
      <c r="G285" s="76">
        <v>86065115</v>
      </c>
      <c r="H285" s="76">
        <v>10146577</v>
      </c>
      <c r="I285" s="76">
        <v>36567500</v>
      </c>
      <c r="J285" s="76">
        <v>25808178</v>
      </c>
      <c r="K285" s="30"/>
      <c r="L285" s="163"/>
      <c r="M285" s="69"/>
      <c r="N285" s="181"/>
      <c r="O285" s="62"/>
      <c r="P285" s="38"/>
      <c r="R285" s="158"/>
      <c r="S285" s="158"/>
      <c r="T285" s="158"/>
      <c r="U285" s="158"/>
    </row>
    <row r="286" spans="1:21" ht="15">
      <c r="A286" s="77">
        <v>255</v>
      </c>
      <c r="B286" s="78" t="s">
        <v>1633</v>
      </c>
      <c r="C286" s="77" t="s">
        <v>1634</v>
      </c>
      <c r="D286" s="77" t="s">
        <v>1608</v>
      </c>
      <c r="E286" s="79" t="s">
        <v>1635</v>
      </c>
      <c r="F286" s="75">
        <f t="shared" si="8"/>
        <v>54009095</v>
      </c>
      <c r="G286" s="76">
        <v>819005</v>
      </c>
      <c r="H286" s="76">
        <v>8509376</v>
      </c>
      <c r="I286" s="76">
        <v>623500</v>
      </c>
      <c r="J286" s="76">
        <v>44057214</v>
      </c>
      <c r="K286" s="48"/>
      <c r="L286" s="163"/>
      <c r="M286" s="69"/>
      <c r="N286" s="181"/>
      <c r="O286" s="62"/>
      <c r="P286" s="38"/>
      <c r="R286" s="158"/>
      <c r="S286" s="158"/>
      <c r="T286" s="158"/>
      <c r="U286" s="158"/>
    </row>
    <row r="287" spans="1:21" ht="15">
      <c r="A287" s="77">
        <v>256</v>
      </c>
      <c r="B287" s="78" t="s">
        <v>1636</v>
      </c>
      <c r="C287" s="77" t="s">
        <v>1637</v>
      </c>
      <c r="D287" s="77" t="s">
        <v>1608</v>
      </c>
      <c r="E287" s="79" t="s">
        <v>1638</v>
      </c>
      <c r="F287" s="75">
        <f t="shared" si="8"/>
        <v>26577594</v>
      </c>
      <c r="G287" s="76">
        <v>8193420</v>
      </c>
      <c r="H287" s="76">
        <v>9580004</v>
      </c>
      <c r="I287" s="76">
        <v>211580</v>
      </c>
      <c r="J287" s="76">
        <v>8592590</v>
      </c>
      <c r="K287" s="47"/>
      <c r="L287" s="163"/>
      <c r="M287" s="69"/>
      <c r="N287" s="181"/>
      <c r="O287" s="62"/>
      <c r="P287" s="38"/>
      <c r="R287" s="158"/>
      <c r="S287" s="158"/>
      <c r="T287" s="158"/>
      <c r="U287" s="158"/>
    </row>
    <row r="288" spans="1:21" ht="15">
      <c r="A288" s="77">
        <v>257</v>
      </c>
      <c r="B288" s="78" t="s">
        <v>1639</v>
      </c>
      <c r="C288" s="77" t="s">
        <v>1640</v>
      </c>
      <c r="D288" s="77" t="s">
        <v>1608</v>
      </c>
      <c r="E288" s="79" t="s">
        <v>1641</v>
      </c>
      <c r="F288" s="75">
        <f aca="true" t="shared" si="9" ref="F288:F323">G288+H288+I288+J288</f>
        <v>20955250</v>
      </c>
      <c r="G288" s="76">
        <v>655269</v>
      </c>
      <c r="H288" s="76">
        <v>12494646</v>
      </c>
      <c r="I288" s="76">
        <v>0</v>
      </c>
      <c r="J288" s="76">
        <v>7805335</v>
      </c>
      <c r="K288" s="30"/>
      <c r="L288" s="163"/>
      <c r="M288" s="69"/>
      <c r="N288" s="181"/>
      <c r="O288" s="62"/>
      <c r="P288" s="38"/>
      <c r="R288" s="158"/>
      <c r="S288" s="158"/>
      <c r="T288" s="158"/>
      <c r="U288" s="158"/>
    </row>
    <row r="289" spans="1:21" ht="15">
      <c r="A289" s="77">
        <v>258</v>
      </c>
      <c r="B289" s="78" t="s">
        <v>1642</v>
      </c>
      <c r="C289" s="77" t="s">
        <v>1643</v>
      </c>
      <c r="D289" s="77" t="s">
        <v>1608</v>
      </c>
      <c r="E289" s="79" t="s">
        <v>1644</v>
      </c>
      <c r="F289" s="75">
        <f t="shared" si="9"/>
        <v>62903288</v>
      </c>
      <c r="G289" s="76">
        <v>36457200</v>
      </c>
      <c r="H289" s="76">
        <v>10729248</v>
      </c>
      <c r="I289" s="76">
        <v>10257610</v>
      </c>
      <c r="J289" s="76">
        <v>5459230</v>
      </c>
      <c r="K289" s="30"/>
      <c r="L289" s="163"/>
      <c r="M289" s="69"/>
      <c r="N289" s="181"/>
      <c r="O289" s="62"/>
      <c r="P289" s="38"/>
      <c r="R289" s="158"/>
      <c r="S289" s="158"/>
      <c r="T289" s="158"/>
      <c r="U289" s="158"/>
    </row>
    <row r="290" spans="1:21" ht="15">
      <c r="A290" s="77">
        <v>259</v>
      </c>
      <c r="B290" s="78" t="s">
        <v>1646</v>
      </c>
      <c r="C290" s="77" t="s">
        <v>1647</v>
      </c>
      <c r="D290" s="77" t="s">
        <v>1645</v>
      </c>
      <c r="E290" s="79" t="s">
        <v>1648</v>
      </c>
      <c r="F290" s="75">
        <f t="shared" si="9"/>
        <v>12302916</v>
      </c>
      <c r="G290" s="76">
        <v>1775501</v>
      </c>
      <c r="H290" s="76">
        <v>3080239</v>
      </c>
      <c r="I290" s="76">
        <v>1655553</v>
      </c>
      <c r="J290" s="76">
        <v>5791623</v>
      </c>
      <c r="K290" s="30"/>
      <c r="L290" s="163"/>
      <c r="M290" s="69"/>
      <c r="N290" s="181"/>
      <c r="O290" s="60"/>
      <c r="P290" s="38"/>
      <c r="R290" s="158"/>
      <c r="S290" s="158"/>
      <c r="T290" s="158"/>
      <c r="U290" s="158"/>
    </row>
    <row r="291" spans="1:21" ht="15">
      <c r="A291" s="77">
        <v>260</v>
      </c>
      <c r="B291" s="78" t="s">
        <v>1649</v>
      </c>
      <c r="C291" s="77" t="s">
        <v>1650</v>
      </c>
      <c r="D291" s="77" t="s">
        <v>1645</v>
      </c>
      <c r="E291" s="79" t="s">
        <v>1651</v>
      </c>
      <c r="F291" s="75">
        <f t="shared" si="9"/>
        <v>3533615</v>
      </c>
      <c r="G291" s="76">
        <v>6001</v>
      </c>
      <c r="H291" s="76">
        <v>2849139</v>
      </c>
      <c r="I291" s="76">
        <v>361229</v>
      </c>
      <c r="J291" s="76">
        <v>317246</v>
      </c>
      <c r="K291" s="47"/>
      <c r="L291" s="163"/>
      <c r="M291" s="69"/>
      <c r="N291" s="181"/>
      <c r="O291" s="62"/>
      <c r="P291" s="38"/>
      <c r="R291" s="158"/>
      <c r="S291" s="158"/>
      <c r="T291" s="158"/>
      <c r="U291" s="158"/>
    </row>
    <row r="292" spans="1:21" ht="15">
      <c r="A292" s="77">
        <v>261</v>
      </c>
      <c r="B292" s="78" t="s">
        <v>1652</v>
      </c>
      <c r="C292" s="77" t="s">
        <v>1653</v>
      </c>
      <c r="D292" s="77" t="s">
        <v>1645</v>
      </c>
      <c r="E292" s="79" t="s">
        <v>1654</v>
      </c>
      <c r="F292" s="75">
        <f t="shared" si="9"/>
        <v>1033874</v>
      </c>
      <c r="G292" s="76">
        <v>0</v>
      </c>
      <c r="H292" s="76">
        <v>427383</v>
      </c>
      <c r="I292" s="76">
        <v>334141</v>
      </c>
      <c r="J292" s="76">
        <v>272350</v>
      </c>
      <c r="K292" s="30"/>
      <c r="L292" s="163"/>
      <c r="M292" s="69"/>
      <c r="N292" s="181"/>
      <c r="O292" s="62"/>
      <c r="P292" s="38"/>
      <c r="R292" s="158"/>
      <c r="S292" s="158"/>
      <c r="T292" s="158"/>
      <c r="U292" s="158"/>
    </row>
    <row r="293" spans="1:21" ht="15">
      <c r="A293" s="77">
        <v>262</v>
      </c>
      <c r="B293" s="78" t="s">
        <v>1655</v>
      </c>
      <c r="C293" s="77" t="s">
        <v>1656</v>
      </c>
      <c r="D293" s="77" t="s">
        <v>1645</v>
      </c>
      <c r="E293" s="79" t="s">
        <v>1657</v>
      </c>
      <c r="F293" s="75">
        <f t="shared" si="9"/>
        <v>1357505</v>
      </c>
      <c r="G293" s="76">
        <v>507901</v>
      </c>
      <c r="H293" s="76">
        <v>811080</v>
      </c>
      <c r="I293" s="76">
        <v>0</v>
      </c>
      <c r="J293" s="76">
        <v>38524</v>
      </c>
      <c r="K293" s="30"/>
      <c r="L293" s="163"/>
      <c r="M293" s="69"/>
      <c r="N293" s="181"/>
      <c r="O293" s="62"/>
      <c r="P293" s="38"/>
      <c r="R293" s="158"/>
      <c r="S293" s="158"/>
      <c r="T293" s="158"/>
      <c r="U293" s="158"/>
    </row>
    <row r="294" spans="1:21" ht="15">
      <c r="A294" s="77">
        <v>263</v>
      </c>
      <c r="B294" s="78" t="s">
        <v>1658</v>
      </c>
      <c r="C294" s="77" t="s">
        <v>1659</v>
      </c>
      <c r="D294" s="77" t="s">
        <v>1645</v>
      </c>
      <c r="E294" s="79" t="s">
        <v>1660</v>
      </c>
      <c r="F294" s="75">
        <f t="shared" si="9"/>
        <v>11947932</v>
      </c>
      <c r="G294" s="76">
        <v>8666900</v>
      </c>
      <c r="H294" s="76">
        <v>2260145</v>
      </c>
      <c r="I294" s="76">
        <v>10000</v>
      </c>
      <c r="J294" s="76">
        <v>1010887</v>
      </c>
      <c r="K294" s="30"/>
      <c r="L294" s="163"/>
      <c r="M294" s="69"/>
      <c r="N294" s="181"/>
      <c r="O294" s="62"/>
      <c r="P294" s="38"/>
      <c r="R294" s="158"/>
      <c r="S294" s="158"/>
      <c r="T294" s="158"/>
      <c r="U294" s="158"/>
    </row>
    <row r="295" spans="1:21" ht="15">
      <c r="A295" s="77">
        <v>264</v>
      </c>
      <c r="B295" s="78" t="s">
        <v>1661</v>
      </c>
      <c r="C295" s="77" t="s">
        <v>1662</v>
      </c>
      <c r="D295" s="77" t="s">
        <v>1645</v>
      </c>
      <c r="E295" s="79" t="s">
        <v>1663</v>
      </c>
      <c r="F295" s="75">
        <f t="shared" si="9"/>
        <v>19514223</v>
      </c>
      <c r="G295" s="76">
        <v>507400</v>
      </c>
      <c r="H295" s="76">
        <v>7986631</v>
      </c>
      <c r="I295" s="76">
        <v>6685357</v>
      </c>
      <c r="J295" s="76">
        <v>4334835</v>
      </c>
      <c r="K295" s="48"/>
      <c r="L295" s="163"/>
      <c r="M295" s="69"/>
      <c r="N295" s="181"/>
      <c r="O295" s="62"/>
      <c r="P295" s="38"/>
      <c r="R295" s="158"/>
      <c r="S295" s="158"/>
      <c r="T295" s="158"/>
      <c r="U295" s="158"/>
    </row>
    <row r="296" spans="1:21" ht="15">
      <c r="A296" s="77">
        <v>265</v>
      </c>
      <c r="B296" s="78" t="s">
        <v>1664</v>
      </c>
      <c r="C296" s="77" t="s">
        <v>1665</v>
      </c>
      <c r="D296" s="77" t="s">
        <v>1645</v>
      </c>
      <c r="E296" s="79" t="s">
        <v>1666</v>
      </c>
      <c r="F296" s="75">
        <f t="shared" si="9"/>
        <v>9046744</v>
      </c>
      <c r="G296" s="76">
        <v>1538383</v>
      </c>
      <c r="H296" s="76">
        <v>4493234</v>
      </c>
      <c r="I296" s="76">
        <v>1105467</v>
      </c>
      <c r="J296" s="76">
        <v>1909660</v>
      </c>
      <c r="K296" s="30"/>
      <c r="L296" s="163"/>
      <c r="M296" s="69"/>
      <c r="N296" s="181"/>
      <c r="O296" s="62"/>
      <c r="P296" s="38"/>
      <c r="R296" s="158"/>
      <c r="S296" s="158"/>
      <c r="T296" s="158"/>
      <c r="U296" s="158"/>
    </row>
    <row r="297" spans="1:21" ht="15">
      <c r="A297" s="77">
        <v>266</v>
      </c>
      <c r="B297" s="78" t="s">
        <v>1667</v>
      </c>
      <c r="C297" s="77" t="s">
        <v>1668</v>
      </c>
      <c r="D297" s="77" t="s">
        <v>1645</v>
      </c>
      <c r="E297" s="79" t="s">
        <v>1669</v>
      </c>
      <c r="F297" s="75">
        <f t="shared" si="9"/>
        <v>1678239</v>
      </c>
      <c r="G297" s="76">
        <v>47004</v>
      </c>
      <c r="H297" s="76">
        <v>1283752</v>
      </c>
      <c r="I297" s="76">
        <v>52003</v>
      </c>
      <c r="J297" s="76">
        <v>295480</v>
      </c>
      <c r="K297" s="30"/>
      <c r="L297" s="163"/>
      <c r="M297" s="69"/>
      <c r="N297" s="181"/>
      <c r="O297" s="62"/>
      <c r="P297" s="38"/>
      <c r="R297" s="158"/>
      <c r="S297" s="158"/>
      <c r="T297" s="158"/>
      <c r="U297" s="158"/>
    </row>
    <row r="298" spans="1:21" ht="15">
      <c r="A298" s="77">
        <v>267</v>
      </c>
      <c r="B298" s="78" t="s">
        <v>1670</v>
      </c>
      <c r="C298" s="77" t="s">
        <v>1671</v>
      </c>
      <c r="D298" s="77" t="s">
        <v>1645</v>
      </c>
      <c r="E298" s="79" t="s">
        <v>1672</v>
      </c>
      <c r="F298" s="75">
        <f t="shared" si="9"/>
        <v>5309855</v>
      </c>
      <c r="G298" s="76">
        <v>198300</v>
      </c>
      <c r="H298" s="76">
        <v>2589946</v>
      </c>
      <c r="I298" s="76">
        <v>0</v>
      </c>
      <c r="J298" s="76">
        <v>2521609</v>
      </c>
      <c r="K298" s="30"/>
      <c r="L298" s="163"/>
      <c r="M298" s="69"/>
      <c r="N298" s="181"/>
      <c r="O298" s="62"/>
      <c r="P298" s="38"/>
      <c r="R298" s="158"/>
      <c r="S298" s="158"/>
      <c r="T298" s="158"/>
      <c r="U298" s="158"/>
    </row>
    <row r="299" spans="1:31" s="5" customFormat="1" ht="15">
      <c r="A299" s="77">
        <v>268</v>
      </c>
      <c r="B299" s="78" t="s">
        <v>1673</v>
      </c>
      <c r="C299" s="77" t="s">
        <v>1674</v>
      </c>
      <c r="D299" s="77" t="s">
        <v>1645</v>
      </c>
      <c r="E299" s="79" t="s">
        <v>1552</v>
      </c>
      <c r="F299" s="75">
        <f t="shared" si="9"/>
        <v>5996338</v>
      </c>
      <c r="G299" s="76">
        <v>578400</v>
      </c>
      <c r="H299" s="76">
        <v>3459993</v>
      </c>
      <c r="I299" s="76">
        <v>582398</v>
      </c>
      <c r="J299" s="76">
        <v>1375547</v>
      </c>
      <c r="K299" s="30"/>
      <c r="L299" s="163"/>
      <c r="M299" s="69"/>
      <c r="N299" s="181"/>
      <c r="O299" s="60"/>
      <c r="P299" s="38"/>
      <c r="R299" s="38"/>
      <c r="S299" s="38"/>
      <c r="T299" s="38"/>
      <c r="U299" s="38"/>
      <c r="AE299" s="177"/>
    </row>
    <row r="300" spans="1:21" ht="15">
      <c r="A300" s="77">
        <v>269</v>
      </c>
      <c r="B300" s="78" t="s">
        <v>1675</v>
      </c>
      <c r="C300" s="77" t="s">
        <v>1676</v>
      </c>
      <c r="D300" s="77" t="s">
        <v>1645</v>
      </c>
      <c r="E300" s="79" t="s">
        <v>1677</v>
      </c>
      <c r="F300" s="75">
        <f t="shared" si="9"/>
        <v>8763378</v>
      </c>
      <c r="G300" s="76">
        <v>7935760</v>
      </c>
      <c r="H300" s="76">
        <v>803418</v>
      </c>
      <c r="I300" s="76">
        <v>0</v>
      </c>
      <c r="J300" s="76">
        <v>24200</v>
      </c>
      <c r="K300" s="48"/>
      <c r="L300" s="163"/>
      <c r="M300" s="69"/>
      <c r="N300" s="181"/>
      <c r="O300" s="60"/>
      <c r="P300" s="38"/>
      <c r="R300" s="158"/>
      <c r="S300" s="158"/>
      <c r="T300" s="158"/>
      <c r="U300" s="158"/>
    </row>
    <row r="301" spans="1:21" ht="15">
      <c r="A301" s="77">
        <v>270</v>
      </c>
      <c r="B301" s="78" t="s">
        <v>1678</v>
      </c>
      <c r="C301" s="77" t="s">
        <v>1679</v>
      </c>
      <c r="D301" s="77" t="s">
        <v>1645</v>
      </c>
      <c r="E301" s="79" t="s">
        <v>1680</v>
      </c>
      <c r="F301" s="75">
        <f t="shared" si="9"/>
        <v>494732</v>
      </c>
      <c r="G301" s="76">
        <v>0</v>
      </c>
      <c r="H301" s="76">
        <v>443805</v>
      </c>
      <c r="I301" s="76">
        <v>28977</v>
      </c>
      <c r="J301" s="76">
        <v>21950</v>
      </c>
      <c r="K301" s="30"/>
      <c r="L301" s="163"/>
      <c r="M301" s="69"/>
      <c r="N301" s="181"/>
      <c r="O301" s="60"/>
      <c r="P301" s="38"/>
      <c r="R301" s="158"/>
      <c r="S301" s="158"/>
      <c r="T301" s="158"/>
      <c r="U301" s="158"/>
    </row>
    <row r="302" spans="1:21" ht="15">
      <c r="A302" s="77">
        <v>271</v>
      </c>
      <c r="B302" s="78" t="s">
        <v>1681</v>
      </c>
      <c r="C302" s="77" t="s">
        <v>1682</v>
      </c>
      <c r="D302" s="77" t="s">
        <v>1645</v>
      </c>
      <c r="E302" s="79" t="s">
        <v>1683</v>
      </c>
      <c r="F302" s="75">
        <f t="shared" si="9"/>
        <v>418082</v>
      </c>
      <c r="G302" s="76">
        <v>0</v>
      </c>
      <c r="H302" s="76">
        <v>303886</v>
      </c>
      <c r="I302" s="76">
        <v>0</v>
      </c>
      <c r="J302" s="76">
        <v>114196</v>
      </c>
      <c r="K302" s="30"/>
      <c r="L302" s="163"/>
      <c r="M302" s="69"/>
      <c r="N302" s="181"/>
      <c r="O302" s="62"/>
      <c r="P302" s="38"/>
      <c r="R302" s="158"/>
      <c r="S302" s="158"/>
      <c r="T302" s="158"/>
      <c r="U302" s="158"/>
    </row>
    <row r="303" spans="1:21" ht="15">
      <c r="A303" s="77">
        <v>272</v>
      </c>
      <c r="B303" s="78" t="s">
        <v>1684</v>
      </c>
      <c r="C303" s="77" t="s">
        <v>1685</v>
      </c>
      <c r="D303" s="77" t="s">
        <v>1645</v>
      </c>
      <c r="E303" s="79" t="s">
        <v>1686</v>
      </c>
      <c r="F303" s="75">
        <f t="shared" si="9"/>
        <v>1804626</v>
      </c>
      <c r="G303" s="76">
        <v>0</v>
      </c>
      <c r="H303" s="76">
        <v>1145615</v>
      </c>
      <c r="I303" s="76">
        <v>1</v>
      </c>
      <c r="J303" s="76">
        <v>659010</v>
      </c>
      <c r="K303" s="30"/>
      <c r="L303" s="163"/>
      <c r="M303" s="69"/>
      <c r="N303" s="181"/>
      <c r="O303" s="62"/>
      <c r="P303" s="38"/>
      <c r="R303" s="158"/>
      <c r="S303" s="158"/>
      <c r="T303" s="158"/>
      <c r="U303" s="158"/>
    </row>
    <row r="304" spans="1:21" ht="15">
      <c r="A304" s="77">
        <v>273</v>
      </c>
      <c r="B304" s="78" t="s">
        <v>1687</v>
      </c>
      <c r="C304" s="77" t="s">
        <v>1688</v>
      </c>
      <c r="D304" s="77" t="s">
        <v>1645</v>
      </c>
      <c r="E304" s="79" t="s">
        <v>1689</v>
      </c>
      <c r="F304" s="75">
        <f t="shared" si="9"/>
        <v>8016755</v>
      </c>
      <c r="G304" s="76">
        <v>426400</v>
      </c>
      <c r="H304" s="76">
        <v>2847511</v>
      </c>
      <c r="I304" s="76">
        <v>166572</v>
      </c>
      <c r="J304" s="76">
        <v>4576272</v>
      </c>
      <c r="K304" s="47"/>
      <c r="L304" s="163"/>
      <c r="M304" s="69"/>
      <c r="N304" s="181"/>
      <c r="O304" s="62"/>
      <c r="P304" s="38"/>
      <c r="R304" s="158"/>
      <c r="S304" s="158"/>
      <c r="T304" s="158"/>
      <c r="U304" s="158"/>
    </row>
    <row r="305" spans="1:21" ht="15">
      <c r="A305" s="77">
        <v>274</v>
      </c>
      <c r="B305" s="78" t="s">
        <v>1690</v>
      </c>
      <c r="C305" s="77" t="s">
        <v>1691</v>
      </c>
      <c r="D305" s="77" t="s">
        <v>1645</v>
      </c>
      <c r="E305" s="79" t="s">
        <v>1692</v>
      </c>
      <c r="F305" s="75">
        <f t="shared" si="9"/>
        <v>6096812</v>
      </c>
      <c r="G305" s="76">
        <v>2676900</v>
      </c>
      <c r="H305" s="76">
        <v>2203662</v>
      </c>
      <c r="I305" s="76">
        <v>1048150</v>
      </c>
      <c r="J305" s="76">
        <v>168100</v>
      </c>
      <c r="K305" s="30"/>
      <c r="L305" s="163"/>
      <c r="M305" s="69"/>
      <c r="N305" s="181"/>
      <c r="O305" s="60"/>
      <c r="P305" s="38"/>
      <c r="R305" s="158"/>
      <c r="S305" s="158"/>
      <c r="T305" s="158"/>
      <c r="U305" s="158"/>
    </row>
    <row r="306" spans="1:21" ht="15">
      <c r="A306" s="77">
        <v>275</v>
      </c>
      <c r="B306" s="78" t="s">
        <v>1693</v>
      </c>
      <c r="C306" s="77" t="s">
        <v>1694</v>
      </c>
      <c r="D306" s="77" t="s">
        <v>1645</v>
      </c>
      <c r="E306" s="79" t="s">
        <v>1695</v>
      </c>
      <c r="F306" s="75">
        <f t="shared" si="9"/>
        <v>7234581</v>
      </c>
      <c r="G306" s="76">
        <v>1218000</v>
      </c>
      <c r="H306" s="76">
        <v>5188437</v>
      </c>
      <c r="I306" s="76">
        <v>304678</v>
      </c>
      <c r="J306" s="76">
        <v>523466</v>
      </c>
      <c r="K306" s="30"/>
      <c r="L306" s="163"/>
      <c r="M306" s="69"/>
      <c r="N306" s="181"/>
      <c r="O306" s="62"/>
      <c r="P306" s="38"/>
      <c r="R306" s="158"/>
      <c r="S306" s="158"/>
      <c r="T306" s="158"/>
      <c r="U306" s="158"/>
    </row>
    <row r="307" spans="1:21" ht="15">
      <c r="A307" s="77">
        <v>276</v>
      </c>
      <c r="B307" s="78" t="s">
        <v>1696</v>
      </c>
      <c r="C307" s="77" t="s">
        <v>1697</v>
      </c>
      <c r="D307" s="77" t="s">
        <v>1645</v>
      </c>
      <c r="E307" s="79" t="s">
        <v>1698</v>
      </c>
      <c r="F307" s="75">
        <f t="shared" si="9"/>
        <v>680950</v>
      </c>
      <c r="G307" s="76">
        <v>0</v>
      </c>
      <c r="H307" s="76">
        <v>316732</v>
      </c>
      <c r="I307" s="76">
        <v>32597</v>
      </c>
      <c r="J307" s="76">
        <v>331621</v>
      </c>
      <c r="K307" s="48"/>
      <c r="L307" s="163"/>
      <c r="M307" s="69"/>
      <c r="N307" s="181"/>
      <c r="O307" s="60"/>
      <c r="P307" s="38"/>
      <c r="R307" s="158"/>
      <c r="S307" s="158"/>
      <c r="T307" s="158"/>
      <c r="U307" s="158"/>
    </row>
    <row r="308" spans="1:21" ht="15">
      <c r="A308" s="77">
        <v>277</v>
      </c>
      <c r="B308" s="78" t="s">
        <v>1699</v>
      </c>
      <c r="C308" s="77" t="s">
        <v>1700</v>
      </c>
      <c r="D308" s="77" t="s">
        <v>1645</v>
      </c>
      <c r="E308" s="79" t="s">
        <v>1701</v>
      </c>
      <c r="F308" s="75">
        <f t="shared" si="9"/>
        <v>6251178</v>
      </c>
      <c r="G308" s="76">
        <v>282100</v>
      </c>
      <c r="H308" s="76">
        <v>3748450</v>
      </c>
      <c r="I308" s="76">
        <v>322670</v>
      </c>
      <c r="J308" s="76">
        <v>1897958</v>
      </c>
      <c r="K308" s="30"/>
      <c r="L308" s="163"/>
      <c r="M308" s="69"/>
      <c r="N308" s="181"/>
      <c r="O308" s="62"/>
      <c r="P308" s="38"/>
      <c r="R308" s="158"/>
      <c r="S308" s="158"/>
      <c r="T308" s="158"/>
      <c r="U308" s="158"/>
    </row>
    <row r="309" spans="1:21" ht="15">
      <c r="A309" s="77">
        <v>278</v>
      </c>
      <c r="B309" s="78" t="s">
        <v>1702</v>
      </c>
      <c r="C309" s="77" t="s">
        <v>1703</v>
      </c>
      <c r="D309" s="77" t="s">
        <v>1645</v>
      </c>
      <c r="E309" s="79" t="s">
        <v>1704</v>
      </c>
      <c r="F309" s="75">
        <f t="shared" si="9"/>
        <v>373473</v>
      </c>
      <c r="G309" s="76">
        <v>0</v>
      </c>
      <c r="H309" s="76">
        <v>326023</v>
      </c>
      <c r="I309" s="76">
        <v>0</v>
      </c>
      <c r="J309" s="76">
        <v>47450</v>
      </c>
      <c r="K309" s="30"/>
      <c r="L309" s="163"/>
      <c r="M309" s="69"/>
      <c r="N309" s="181"/>
      <c r="O309" s="62"/>
      <c r="P309" s="38"/>
      <c r="R309" s="158"/>
      <c r="S309" s="158"/>
      <c r="T309" s="158"/>
      <c r="U309" s="158"/>
    </row>
    <row r="310" spans="1:21" ht="15">
      <c r="A310" s="77">
        <v>279</v>
      </c>
      <c r="B310" s="78" t="s">
        <v>1705</v>
      </c>
      <c r="C310" s="77" t="s">
        <v>1706</v>
      </c>
      <c r="D310" s="77" t="s">
        <v>1645</v>
      </c>
      <c r="E310" s="79" t="s">
        <v>1707</v>
      </c>
      <c r="F310" s="75">
        <f t="shared" si="9"/>
        <v>74301962</v>
      </c>
      <c r="G310" s="76">
        <v>32552258</v>
      </c>
      <c r="H310" s="76">
        <v>17631382</v>
      </c>
      <c r="I310" s="76">
        <v>4188256</v>
      </c>
      <c r="J310" s="76">
        <v>19930066</v>
      </c>
      <c r="K310" s="30"/>
      <c r="L310" s="163"/>
      <c r="M310" s="69"/>
      <c r="N310" s="181"/>
      <c r="O310" s="62"/>
      <c r="P310" s="38"/>
      <c r="R310" s="158"/>
      <c r="S310" s="158"/>
      <c r="T310" s="158"/>
      <c r="U310" s="158"/>
    </row>
    <row r="311" spans="1:21" ht="15">
      <c r="A311" s="77">
        <v>280</v>
      </c>
      <c r="B311" s="78" t="s">
        <v>1708</v>
      </c>
      <c r="C311" s="77" t="s">
        <v>1709</v>
      </c>
      <c r="D311" s="77" t="s">
        <v>1645</v>
      </c>
      <c r="E311" s="79" t="s">
        <v>1710</v>
      </c>
      <c r="F311" s="75">
        <f t="shared" si="9"/>
        <v>40818049</v>
      </c>
      <c r="G311" s="76">
        <v>18311667</v>
      </c>
      <c r="H311" s="76">
        <v>11808436</v>
      </c>
      <c r="I311" s="76">
        <v>1788075</v>
      </c>
      <c r="J311" s="76">
        <v>8909871</v>
      </c>
      <c r="K311" s="30"/>
      <c r="L311" s="163"/>
      <c r="M311" s="69"/>
      <c r="N311" s="181"/>
      <c r="O311" s="62"/>
      <c r="P311" s="38"/>
      <c r="R311" s="158"/>
      <c r="S311" s="158"/>
      <c r="T311" s="158"/>
      <c r="U311" s="158"/>
    </row>
    <row r="312" spans="1:21" ht="15">
      <c r="A312" s="77">
        <v>281</v>
      </c>
      <c r="B312" s="78" t="s">
        <v>1711</v>
      </c>
      <c r="C312" s="77" t="s">
        <v>1712</v>
      </c>
      <c r="D312" s="77" t="s">
        <v>1645</v>
      </c>
      <c r="E312" s="79" t="s">
        <v>1713</v>
      </c>
      <c r="F312" s="75">
        <f t="shared" si="9"/>
        <v>1116405</v>
      </c>
      <c r="G312" s="76">
        <v>618740</v>
      </c>
      <c r="H312" s="76">
        <v>360614</v>
      </c>
      <c r="I312" s="76">
        <v>0</v>
      </c>
      <c r="J312" s="76">
        <v>137051</v>
      </c>
      <c r="K312" s="30"/>
      <c r="L312" s="163"/>
      <c r="M312" s="69"/>
      <c r="N312" s="181"/>
      <c r="O312" s="62"/>
      <c r="P312" s="38"/>
      <c r="R312" s="158"/>
      <c r="S312" s="158"/>
      <c r="T312" s="158"/>
      <c r="U312" s="158"/>
    </row>
    <row r="313" spans="1:21" ht="15">
      <c r="A313" s="77">
        <v>282</v>
      </c>
      <c r="B313" s="78" t="s">
        <v>1714</v>
      </c>
      <c r="C313" s="77" t="s">
        <v>1715</v>
      </c>
      <c r="D313" s="77" t="s">
        <v>1645</v>
      </c>
      <c r="E313" s="79" t="s">
        <v>1716</v>
      </c>
      <c r="F313" s="75">
        <f t="shared" si="9"/>
        <v>9589445</v>
      </c>
      <c r="G313" s="76">
        <v>991241</v>
      </c>
      <c r="H313" s="76">
        <v>6371604</v>
      </c>
      <c r="I313" s="76">
        <v>762145</v>
      </c>
      <c r="J313" s="76">
        <v>1464455</v>
      </c>
      <c r="K313" s="30"/>
      <c r="L313" s="163"/>
      <c r="M313" s="69"/>
      <c r="N313" s="181"/>
      <c r="O313" s="62"/>
      <c r="P313" s="38"/>
      <c r="R313" s="158"/>
      <c r="S313" s="158"/>
      <c r="T313" s="158"/>
      <c r="U313" s="158"/>
    </row>
    <row r="314" spans="1:21" ht="15">
      <c r="A314" s="77">
        <v>283</v>
      </c>
      <c r="B314" s="78" t="s">
        <v>1717</v>
      </c>
      <c r="C314" s="77" t="s">
        <v>1718</v>
      </c>
      <c r="D314" s="77" t="s">
        <v>1645</v>
      </c>
      <c r="E314" s="79" t="s">
        <v>1719</v>
      </c>
      <c r="F314" s="75">
        <f t="shared" si="9"/>
        <v>6867268</v>
      </c>
      <c r="G314" s="76">
        <v>429453</v>
      </c>
      <c r="H314" s="76">
        <v>2521834</v>
      </c>
      <c r="I314" s="76">
        <v>218925</v>
      </c>
      <c r="J314" s="76">
        <v>3697056</v>
      </c>
      <c r="K314" s="30"/>
      <c r="L314" s="163"/>
      <c r="M314" s="69"/>
      <c r="N314" s="181"/>
      <c r="O314" s="62"/>
      <c r="P314" s="38"/>
      <c r="R314" s="158"/>
      <c r="S314" s="158"/>
      <c r="T314" s="158"/>
      <c r="U314" s="158"/>
    </row>
    <row r="315" spans="1:21" ht="15">
      <c r="A315" s="77">
        <v>284</v>
      </c>
      <c r="B315" s="78" t="s">
        <v>1720</v>
      </c>
      <c r="C315" s="77" t="s">
        <v>1721</v>
      </c>
      <c r="D315" s="77" t="s">
        <v>1645</v>
      </c>
      <c r="E315" s="79" t="s">
        <v>1722</v>
      </c>
      <c r="F315" s="75">
        <f t="shared" si="9"/>
        <v>2342796</v>
      </c>
      <c r="G315" s="76">
        <v>126001</v>
      </c>
      <c r="H315" s="76">
        <v>1658188</v>
      </c>
      <c r="I315" s="76">
        <v>177597</v>
      </c>
      <c r="J315" s="76">
        <v>381010</v>
      </c>
      <c r="K315" s="30"/>
      <c r="L315" s="163"/>
      <c r="M315" s="69"/>
      <c r="N315" s="181"/>
      <c r="O315" s="62"/>
      <c r="P315" s="38"/>
      <c r="R315" s="158"/>
      <c r="S315" s="158"/>
      <c r="T315" s="158"/>
      <c r="U315" s="158"/>
    </row>
    <row r="316" spans="1:21" ht="15">
      <c r="A316" s="77">
        <v>285</v>
      </c>
      <c r="B316" s="78" t="s">
        <v>0</v>
      </c>
      <c r="C316" s="77" t="s">
        <v>1</v>
      </c>
      <c r="D316" s="77" t="s">
        <v>1723</v>
      </c>
      <c r="E316" s="79" t="s">
        <v>2</v>
      </c>
      <c r="F316" s="75">
        <f t="shared" si="9"/>
        <v>46507546</v>
      </c>
      <c r="G316" s="76">
        <v>625910</v>
      </c>
      <c r="H316" s="76">
        <v>10443547</v>
      </c>
      <c r="I316" s="76">
        <v>25935911</v>
      </c>
      <c r="J316" s="76">
        <v>9502178</v>
      </c>
      <c r="K316" s="30"/>
      <c r="L316" s="163"/>
      <c r="M316" s="69"/>
      <c r="N316" s="181"/>
      <c r="O316" s="62"/>
      <c r="P316" s="38"/>
      <c r="R316" s="158"/>
      <c r="S316" s="158"/>
      <c r="T316" s="158"/>
      <c r="U316" s="158"/>
    </row>
    <row r="317" spans="1:21" ht="15">
      <c r="A317" s="77">
        <v>286</v>
      </c>
      <c r="B317" s="78" t="s">
        <v>9</v>
      </c>
      <c r="C317" s="77" t="s">
        <v>10</v>
      </c>
      <c r="D317" s="77" t="s">
        <v>1723</v>
      </c>
      <c r="E317" s="79" t="s">
        <v>11</v>
      </c>
      <c r="F317" s="75">
        <f t="shared" si="9"/>
        <v>115300093</v>
      </c>
      <c r="G317" s="76">
        <v>13942980</v>
      </c>
      <c r="H317" s="76">
        <v>14039630</v>
      </c>
      <c r="I317" s="76">
        <v>27360413</v>
      </c>
      <c r="J317" s="76">
        <v>59957070</v>
      </c>
      <c r="K317" s="30"/>
      <c r="L317" s="163"/>
      <c r="M317" s="69"/>
      <c r="N317" s="181"/>
      <c r="O317" s="62"/>
      <c r="P317" s="38"/>
      <c r="R317" s="158"/>
      <c r="S317" s="158"/>
      <c r="T317" s="158"/>
      <c r="U317" s="158"/>
    </row>
    <row r="318" spans="1:21" ht="15">
      <c r="A318" s="77">
        <v>287</v>
      </c>
      <c r="B318" s="78" t="s">
        <v>12</v>
      </c>
      <c r="C318" s="77" t="s">
        <v>13</v>
      </c>
      <c r="D318" s="77" t="s">
        <v>1723</v>
      </c>
      <c r="E318" s="79" t="s">
        <v>903</v>
      </c>
      <c r="F318" s="75">
        <f t="shared" si="9"/>
        <v>162142022</v>
      </c>
      <c r="G318" s="76">
        <v>10564901</v>
      </c>
      <c r="H318" s="76">
        <v>39320255</v>
      </c>
      <c r="I318" s="76">
        <v>64746328</v>
      </c>
      <c r="J318" s="76">
        <v>47510538</v>
      </c>
      <c r="K318" s="48"/>
      <c r="L318" s="163"/>
      <c r="M318" s="69"/>
      <c r="N318" s="181"/>
      <c r="O318" s="62"/>
      <c r="P318" s="38"/>
      <c r="R318" s="158"/>
      <c r="S318" s="158"/>
      <c r="T318" s="158"/>
      <c r="U318" s="158"/>
    </row>
    <row r="319" spans="1:21" ht="15">
      <c r="A319" s="77">
        <v>288</v>
      </c>
      <c r="B319" s="78" t="s">
        <v>14</v>
      </c>
      <c r="C319" s="77" t="s">
        <v>15</v>
      </c>
      <c r="D319" s="77" t="s">
        <v>1723</v>
      </c>
      <c r="E319" s="79" t="s">
        <v>16</v>
      </c>
      <c r="F319" s="75">
        <f t="shared" si="9"/>
        <v>10519749</v>
      </c>
      <c r="G319" s="76">
        <v>335000</v>
      </c>
      <c r="H319" s="76">
        <v>1421849</v>
      </c>
      <c r="I319" s="76">
        <v>0</v>
      </c>
      <c r="J319" s="76">
        <v>8762900</v>
      </c>
      <c r="K319" s="30"/>
      <c r="L319" s="163"/>
      <c r="M319" s="69"/>
      <c r="N319" s="181"/>
      <c r="O319" s="62"/>
      <c r="P319" s="38"/>
      <c r="R319" s="158"/>
      <c r="S319" s="158"/>
      <c r="T319" s="158"/>
      <c r="U319" s="158"/>
    </row>
    <row r="320" spans="1:21" ht="15">
      <c r="A320" s="77">
        <v>289</v>
      </c>
      <c r="B320" s="78" t="s">
        <v>17</v>
      </c>
      <c r="C320" s="77" t="s">
        <v>18</v>
      </c>
      <c r="D320" s="77" t="s">
        <v>1723</v>
      </c>
      <c r="E320" s="79" t="s">
        <v>19</v>
      </c>
      <c r="F320" s="75">
        <f t="shared" si="9"/>
        <v>1573795</v>
      </c>
      <c r="G320" s="76">
        <v>15400</v>
      </c>
      <c r="H320" s="76">
        <v>1455540</v>
      </c>
      <c r="I320" s="76">
        <v>510</v>
      </c>
      <c r="J320" s="76">
        <v>102345</v>
      </c>
      <c r="K320" s="30"/>
      <c r="L320" s="163"/>
      <c r="M320" s="69"/>
      <c r="N320" s="181"/>
      <c r="O320" s="62"/>
      <c r="P320" s="38"/>
      <c r="R320" s="158"/>
      <c r="S320" s="158"/>
      <c r="T320" s="158"/>
      <c r="U320" s="158"/>
    </row>
    <row r="321" spans="1:21" ht="15">
      <c r="A321" s="77">
        <v>290</v>
      </c>
      <c r="B321" s="78" t="s">
        <v>20</v>
      </c>
      <c r="C321" s="77" t="s">
        <v>21</v>
      </c>
      <c r="D321" s="77" t="s">
        <v>1723</v>
      </c>
      <c r="E321" s="79" t="s">
        <v>1450</v>
      </c>
      <c r="F321" s="75">
        <f t="shared" si="9"/>
        <v>36361517</v>
      </c>
      <c r="G321" s="76">
        <v>6164456</v>
      </c>
      <c r="H321" s="76">
        <v>16365148</v>
      </c>
      <c r="I321" s="76">
        <v>937822</v>
      </c>
      <c r="J321" s="76">
        <v>12894091</v>
      </c>
      <c r="K321" s="30"/>
      <c r="L321" s="163"/>
      <c r="M321" s="69"/>
      <c r="N321" s="181"/>
      <c r="O321" s="62"/>
      <c r="P321" s="38"/>
      <c r="R321" s="158"/>
      <c r="S321" s="158"/>
      <c r="T321" s="158"/>
      <c r="U321" s="158"/>
    </row>
    <row r="322" spans="1:21" ht="15">
      <c r="A322" s="77">
        <v>291</v>
      </c>
      <c r="B322" s="78" t="s">
        <v>22</v>
      </c>
      <c r="C322" s="77" t="s">
        <v>23</v>
      </c>
      <c r="D322" s="77" t="s">
        <v>1723</v>
      </c>
      <c r="E322" s="79" t="s">
        <v>1453</v>
      </c>
      <c r="F322" s="75">
        <f t="shared" si="9"/>
        <v>93318212</v>
      </c>
      <c r="G322" s="76">
        <v>1830916</v>
      </c>
      <c r="H322" s="76">
        <v>16143075</v>
      </c>
      <c r="I322" s="76">
        <v>23758103</v>
      </c>
      <c r="J322" s="76">
        <v>51586118</v>
      </c>
      <c r="K322" s="30"/>
      <c r="L322" s="163"/>
      <c r="M322" s="69"/>
      <c r="N322" s="181"/>
      <c r="O322" s="62"/>
      <c r="P322" s="38"/>
      <c r="R322" s="158"/>
      <c r="S322" s="158"/>
      <c r="T322" s="158"/>
      <c r="U322" s="158"/>
    </row>
    <row r="323" spans="1:21" ht="15">
      <c r="A323" s="77">
        <v>292</v>
      </c>
      <c r="B323" s="78" t="s">
        <v>24</v>
      </c>
      <c r="C323" s="77" t="s">
        <v>25</v>
      </c>
      <c r="D323" s="77" t="s">
        <v>1723</v>
      </c>
      <c r="E323" s="79" t="s">
        <v>26</v>
      </c>
      <c r="F323" s="75">
        <f t="shared" si="9"/>
        <v>4619613</v>
      </c>
      <c r="G323" s="76">
        <v>166000</v>
      </c>
      <c r="H323" s="76">
        <v>628399</v>
      </c>
      <c r="I323" s="76">
        <v>33500</v>
      </c>
      <c r="J323" s="76">
        <v>3791714</v>
      </c>
      <c r="K323" s="30"/>
      <c r="L323" s="163"/>
      <c r="M323" s="69"/>
      <c r="N323" s="181"/>
      <c r="O323" s="62"/>
      <c r="P323" s="38"/>
      <c r="R323" s="158"/>
      <c r="S323" s="158"/>
      <c r="T323" s="158"/>
      <c r="U323" s="158"/>
    </row>
    <row r="324" spans="1:21" ht="15">
      <c r="A324" s="77">
        <v>293</v>
      </c>
      <c r="B324" s="78" t="s">
        <v>27</v>
      </c>
      <c r="C324" s="77" t="s">
        <v>28</v>
      </c>
      <c r="D324" s="77" t="s">
        <v>1723</v>
      </c>
      <c r="E324" s="79" t="s">
        <v>29</v>
      </c>
      <c r="F324" s="159" t="s">
        <v>2290</v>
      </c>
      <c r="G324" s="76"/>
      <c r="H324" s="76"/>
      <c r="I324" s="76"/>
      <c r="J324" s="76"/>
      <c r="K324" s="30"/>
      <c r="L324" s="163"/>
      <c r="M324" s="69"/>
      <c r="N324" s="181"/>
      <c r="O324" s="62"/>
      <c r="P324" s="38"/>
      <c r="R324" s="158"/>
      <c r="S324" s="158"/>
      <c r="T324" s="158"/>
      <c r="U324" s="158"/>
    </row>
    <row r="325" spans="1:21" ht="15">
      <c r="A325" s="77">
        <v>294</v>
      </c>
      <c r="B325" s="78" t="s">
        <v>30</v>
      </c>
      <c r="C325" s="77" t="s">
        <v>31</v>
      </c>
      <c r="D325" s="77" t="s">
        <v>1723</v>
      </c>
      <c r="E325" s="79" t="s">
        <v>2320</v>
      </c>
      <c r="F325" s="75">
        <f aca="true" t="shared" si="10" ref="F325:F388">G325+H325+I325+J325</f>
        <v>212989357</v>
      </c>
      <c r="G325" s="76">
        <v>39441580</v>
      </c>
      <c r="H325" s="76">
        <v>38578437</v>
      </c>
      <c r="I325" s="76">
        <v>66592896</v>
      </c>
      <c r="J325" s="76">
        <v>68376444</v>
      </c>
      <c r="K325" s="30"/>
      <c r="L325" s="163"/>
      <c r="M325" s="70"/>
      <c r="N325" s="181"/>
      <c r="O325" s="62"/>
      <c r="P325" s="38"/>
      <c r="R325" s="158"/>
      <c r="S325" s="158"/>
      <c r="T325" s="158"/>
      <c r="U325" s="158"/>
    </row>
    <row r="326" spans="1:21" ht="15">
      <c r="A326" s="77">
        <v>295</v>
      </c>
      <c r="B326" s="78" t="s">
        <v>32</v>
      </c>
      <c r="C326" s="77" t="s">
        <v>33</v>
      </c>
      <c r="D326" s="77" t="s">
        <v>1723</v>
      </c>
      <c r="E326" s="79" t="s">
        <v>34</v>
      </c>
      <c r="F326" s="75">
        <f t="shared" si="10"/>
        <v>46189794</v>
      </c>
      <c r="G326" s="76">
        <v>1113800</v>
      </c>
      <c r="H326" s="76">
        <v>23240374</v>
      </c>
      <c r="I326" s="76">
        <v>315000</v>
      </c>
      <c r="J326" s="76">
        <v>21520620</v>
      </c>
      <c r="K326" s="30"/>
      <c r="L326" s="163"/>
      <c r="M326" s="69"/>
      <c r="N326" s="181"/>
      <c r="O326" s="62"/>
      <c r="P326" s="38"/>
      <c r="R326" s="158"/>
      <c r="S326" s="158"/>
      <c r="T326" s="158"/>
      <c r="U326" s="158"/>
    </row>
    <row r="327" spans="1:31" s="5" customFormat="1" ht="15">
      <c r="A327" s="77">
        <v>296</v>
      </c>
      <c r="B327" s="78" t="s">
        <v>35</v>
      </c>
      <c r="C327" s="77" t="s">
        <v>36</v>
      </c>
      <c r="D327" s="77" t="s">
        <v>1723</v>
      </c>
      <c r="E327" s="79" t="s">
        <v>5</v>
      </c>
      <c r="F327" s="75">
        <f t="shared" si="10"/>
        <v>32562797</v>
      </c>
      <c r="G327" s="76">
        <v>8888623</v>
      </c>
      <c r="H327" s="76">
        <v>12113574</v>
      </c>
      <c r="I327" s="76">
        <v>2843768</v>
      </c>
      <c r="J327" s="76">
        <v>8716832</v>
      </c>
      <c r="K327" s="30"/>
      <c r="L327" s="163"/>
      <c r="M327" s="69"/>
      <c r="N327" s="181"/>
      <c r="O327" s="62"/>
      <c r="P327" s="38"/>
      <c r="R327" s="38"/>
      <c r="S327" s="38"/>
      <c r="T327" s="38"/>
      <c r="U327" s="38"/>
      <c r="AE327" s="177"/>
    </row>
    <row r="328" spans="1:21" ht="15">
      <c r="A328" s="77">
        <v>297</v>
      </c>
      <c r="B328" s="78" t="s">
        <v>37</v>
      </c>
      <c r="C328" s="77" t="s">
        <v>38</v>
      </c>
      <c r="D328" s="77" t="s">
        <v>1723</v>
      </c>
      <c r="E328" s="79" t="s">
        <v>39</v>
      </c>
      <c r="F328" s="75">
        <f t="shared" si="10"/>
        <v>59072926</v>
      </c>
      <c r="G328" s="76">
        <v>2030169</v>
      </c>
      <c r="H328" s="76">
        <v>12377226</v>
      </c>
      <c r="I328" s="76">
        <v>2847788</v>
      </c>
      <c r="J328" s="76">
        <v>41817743</v>
      </c>
      <c r="K328" s="30"/>
      <c r="L328" s="163"/>
      <c r="M328" s="69"/>
      <c r="N328" s="181"/>
      <c r="O328" s="62"/>
      <c r="P328" s="38"/>
      <c r="R328" s="158"/>
      <c r="S328" s="158"/>
      <c r="T328" s="158"/>
      <c r="U328" s="158"/>
    </row>
    <row r="329" spans="1:21" ht="15">
      <c r="A329" s="77">
        <v>298</v>
      </c>
      <c r="B329" s="78" t="s">
        <v>41</v>
      </c>
      <c r="C329" s="77" t="s">
        <v>42</v>
      </c>
      <c r="D329" s="77" t="s">
        <v>40</v>
      </c>
      <c r="E329" s="79" t="s">
        <v>43</v>
      </c>
      <c r="F329" s="75">
        <f t="shared" si="10"/>
        <v>89585937</v>
      </c>
      <c r="G329" s="76">
        <v>2750150</v>
      </c>
      <c r="H329" s="76">
        <v>7888427</v>
      </c>
      <c r="I329" s="76">
        <v>66990973</v>
      </c>
      <c r="J329" s="76">
        <v>11956387</v>
      </c>
      <c r="K329" s="30"/>
      <c r="L329" s="163"/>
      <c r="M329" s="69"/>
      <c r="N329" s="181"/>
      <c r="O329" s="62"/>
      <c r="P329" s="38"/>
      <c r="R329" s="158"/>
      <c r="S329" s="158"/>
      <c r="T329" s="158"/>
      <c r="U329" s="158"/>
    </row>
    <row r="330" spans="1:21" ht="15">
      <c r="A330" s="77">
        <v>299</v>
      </c>
      <c r="B330" s="78" t="s">
        <v>44</v>
      </c>
      <c r="C330" s="77" t="s">
        <v>45</v>
      </c>
      <c r="D330" s="77" t="s">
        <v>40</v>
      </c>
      <c r="E330" s="79" t="s">
        <v>46</v>
      </c>
      <c r="F330" s="75">
        <f t="shared" si="10"/>
        <v>43951884</v>
      </c>
      <c r="G330" s="76">
        <v>500</v>
      </c>
      <c r="H330" s="76">
        <v>4231381</v>
      </c>
      <c r="I330" s="76">
        <v>7943201</v>
      </c>
      <c r="J330" s="76">
        <v>31776802</v>
      </c>
      <c r="K330" s="30"/>
      <c r="L330" s="163"/>
      <c r="M330" s="69"/>
      <c r="N330" s="181"/>
      <c r="O330" s="62"/>
      <c r="P330" s="38"/>
      <c r="R330" s="158"/>
      <c r="S330" s="158"/>
      <c r="T330" s="158"/>
      <c r="U330" s="158"/>
    </row>
    <row r="331" spans="1:21" ht="15">
      <c r="A331" s="77">
        <v>300</v>
      </c>
      <c r="B331" s="78" t="s">
        <v>47</v>
      </c>
      <c r="C331" s="77" t="s">
        <v>48</v>
      </c>
      <c r="D331" s="77" t="s">
        <v>40</v>
      </c>
      <c r="E331" s="79" t="s">
        <v>49</v>
      </c>
      <c r="F331" s="75">
        <f t="shared" si="10"/>
        <v>45681792</v>
      </c>
      <c r="G331" s="76">
        <v>38666842</v>
      </c>
      <c r="H331" s="76">
        <v>2325032</v>
      </c>
      <c r="I331" s="76">
        <v>154500</v>
      </c>
      <c r="J331" s="76">
        <v>4535418</v>
      </c>
      <c r="K331" s="30"/>
      <c r="L331" s="163"/>
      <c r="M331" s="69"/>
      <c r="N331" s="181"/>
      <c r="O331" s="62"/>
      <c r="P331" s="38"/>
      <c r="R331" s="158"/>
      <c r="S331" s="158"/>
      <c r="T331" s="158"/>
      <c r="U331" s="158"/>
    </row>
    <row r="332" spans="1:21" ht="15">
      <c r="A332" s="77">
        <v>301</v>
      </c>
      <c r="B332" s="78" t="s">
        <v>50</v>
      </c>
      <c r="C332" s="77" t="s">
        <v>51</v>
      </c>
      <c r="D332" s="77" t="s">
        <v>40</v>
      </c>
      <c r="E332" s="79" t="s">
        <v>52</v>
      </c>
      <c r="F332" s="75">
        <f t="shared" si="10"/>
        <v>71000497</v>
      </c>
      <c r="G332" s="76">
        <v>5445172</v>
      </c>
      <c r="H332" s="76">
        <v>16146250</v>
      </c>
      <c r="I332" s="76">
        <v>1940067</v>
      </c>
      <c r="J332" s="76">
        <v>47469008</v>
      </c>
      <c r="K332" s="30"/>
      <c r="L332" s="163"/>
      <c r="M332" s="69"/>
      <c r="N332" s="181"/>
      <c r="O332" s="62"/>
      <c r="P332" s="38"/>
      <c r="R332" s="158"/>
      <c r="S332" s="158"/>
      <c r="T332" s="158"/>
      <c r="U332" s="158"/>
    </row>
    <row r="333" spans="1:21" ht="15">
      <c r="A333" s="77">
        <v>302</v>
      </c>
      <c r="B333" s="78" t="s">
        <v>53</v>
      </c>
      <c r="C333" s="77" t="s">
        <v>54</v>
      </c>
      <c r="D333" s="77" t="s">
        <v>40</v>
      </c>
      <c r="E333" s="79" t="s">
        <v>55</v>
      </c>
      <c r="F333" s="75">
        <f t="shared" si="10"/>
        <v>167104083</v>
      </c>
      <c r="G333" s="76">
        <v>44003194</v>
      </c>
      <c r="H333" s="76">
        <v>36775360</v>
      </c>
      <c r="I333" s="76">
        <v>16100218</v>
      </c>
      <c r="J333" s="76">
        <v>70225311</v>
      </c>
      <c r="K333" s="30"/>
      <c r="L333" s="163"/>
      <c r="M333" s="69"/>
      <c r="N333" s="181"/>
      <c r="O333" s="62"/>
      <c r="P333" s="38"/>
      <c r="R333" s="158"/>
      <c r="S333" s="158"/>
      <c r="T333" s="158"/>
      <c r="U333" s="158"/>
    </row>
    <row r="334" spans="1:21" ht="15">
      <c r="A334" s="77">
        <v>303</v>
      </c>
      <c r="B334" s="78" t="s">
        <v>56</v>
      </c>
      <c r="C334" s="77" t="s">
        <v>57</v>
      </c>
      <c r="D334" s="77" t="s">
        <v>40</v>
      </c>
      <c r="E334" s="79" t="s">
        <v>58</v>
      </c>
      <c r="F334" s="75">
        <f t="shared" si="10"/>
        <v>1761874</v>
      </c>
      <c r="G334" s="76">
        <v>755567</v>
      </c>
      <c r="H334" s="76">
        <v>896928</v>
      </c>
      <c r="I334" s="76">
        <v>1</v>
      </c>
      <c r="J334" s="76">
        <v>109378</v>
      </c>
      <c r="K334" s="48"/>
      <c r="L334" s="163"/>
      <c r="M334" s="69"/>
      <c r="N334" s="181"/>
      <c r="O334" s="62"/>
      <c r="P334" s="38"/>
      <c r="R334" s="158"/>
      <c r="S334" s="158"/>
      <c r="T334" s="158"/>
      <c r="U334" s="158"/>
    </row>
    <row r="335" spans="1:21" ht="15">
      <c r="A335" s="77">
        <v>304</v>
      </c>
      <c r="B335" s="78" t="s">
        <v>59</v>
      </c>
      <c r="C335" s="77" t="s">
        <v>60</v>
      </c>
      <c r="D335" s="77" t="s">
        <v>40</v>
      </c>
      <c r="E335" s="79" t="s">
        <v>61</v>
      </c>
      <c r="F335" s="75">
        <f t="shared" si="10"/>
        <v>7289799</v>
      </c>
      <c r="G335" s="76">
        <v>815500</v>
      </c>
      <c r="H335" s="76">
        <v>6306068</v>
      </c>
      <c r="I335" s="76">
        <v>0</v>
      </c>
      <c r="J335" s="76">
        <v>168231</v>
      </c>
      <c r="K335" s="30"/>
      <c r="L335" s="163"/>
      <c r="M335" s="69"/>
      <c r="N335" s="181"/>
      <c r="O335" s="62"/>
      <c r="P335" s="38"/>
      <c r="R335" s="158"/>
      <c r="S335" s="158"/>
      <c r="T335" s="158"/>
      <c r="U335" s="158"/>
    </row>
    <row r="336" spans="1:21" ht="15">
      <c r="A336" s="77">
        <v>305</v>
      </c>
      <c r="B336" s="78" t="s">
        <v>62</v>
      </c>
      <c r="C336" s="77" t="s">
        <v>63</v>
      </c>
      <c r="D336" s="77" t="s">
        <v>40</v>
      </c>
      <c r="E336" s="79" t="s">
        <v>64</v>
      </c>
      <c r="F336" s="75">
        <f t="shared" si="10"/>
        <v>5060002</v>
      </c>
      <c r="G336" s="76">
        <v>341700</v>
      </c>
      <c r="H336" s="76">
        <v>1375306</v>
      </c>
      <c r="I336" s="76">
        <v>3121321</v>
      </c>
      <c r="J336" s="76">
        <v>221675</v>
      </c>
      <c r="K336" s="30"/>
      <c r="L336" s="163"/>
      <c r="M336" s="69"/>
      <c r="N336" s="181"/>
      <c r="O336" s="62"/>
      <c r="P336" s="38"/>
      <c r="R336" s="158"/>
      <c r="S336" s="158"/>
      <c r="T336" s="158"/>
      <c r="U336" s="158"/>
    </row>
    <row r="337" spans="1:21" ht="15">
      <c r="A337" s="77">
        <v>306</v>
      </c>
      <c r="B337" s="78" t="s">
        <v>65</v>
      </c>
      <c r="C337" s="77" t="s">
        <v>66</v>
      </c>
      <c r="D337" s="77" t="s">
        <v>40</v>
      </c>
      <c r="E337" s="79" t="s">
        <v>67</v>
      </c>
      <c r="F337" s="75">
        <f t="shared" si="10"/>
        <v>53050916</v>
      </c>
      <c r="G337" s="76">
        <v>6701448</v>
      </c>
      <c r="H337" s="76">
        <v>27602345</v>
      </c>
      <c r="I337" s="76">
        <v>148004</v>
      </c>
      <c r="J337" s="76">
        <v>18599119</v>
      </c>
      <c r="K337" s="30"/>
      <c r="L337" s="163"/>
      <c r="M337" s="69"/>
      <c r="N337" s="181"/>
      <c r="O337" s="62"/>
      <c r="P337" s="38"/>
      <c r="R337" s="158"/>
      <c r="S337" s="158"/>
      <c r="T337" s="158"/>
      <c r="U337" s="158"/>
    </row>
    <row r="338" spans="1:21" ht="15">
      <c r="A338" s="77">
        <v>307</v>
      </c>
      <c r="B338" s="78" t="s">
        <v>68</v>
      </c>
      <c r="C338" s="77" t="s">
        <v>69</v>
      </c>
      <c r="D338" s="77" t="s">
        <v>40</v>
      </c>
      <c r="E338" s="79" t="s">
        <v>70</v>
      </c>
      <c r="F338" s="75">
        <f t="shared" si="10"/>
        <v>18561806</v>
      </c>
      <c r="G338" s="76">
        <v>2946300</v>
      </c>
      <c r="H338" s="76">
        <v>11000104</v>
      </c>
      <c r="I338" s="76">
        <v>57509</v>
      </c>
      <c r="J338" s="76">
        <v>4557893</v>
      </c>
      <c r="K338" s="30"/>
      <c r="L338" s="163"/>
      <c r="M338" s="69"/>
      <c r="N338" s="181"/>
      <c r="O338" s="62"/>
      <c r="P338" s="38"/>
      <c r="R338" s="158"/>
      <c r="S338" s="158"/>
      <c r="T338" s="158"/>
      <c r="U338" s="158"/>
    </row>
    <row r="339" spans="1:21" ht="15">
      <c r="A339" s="77">
        <v>308</v>
      </c>
      <c r="B339" s="78" t="s">
        <v>71</v>
      </c>
      <c r="C339" s="77" t="s">
        <v>72</v>
      </c>
      <c r="D339" s="77" t="s">
        <v>40</v>
      </c>
      <c r="E339" s="79" t="s">
        <v>73</v>
      </c>
      <c r="F339" s="75">
        <f t="shared" si="10"/>
        <v>18265046</v>
      </c>
      <c r="G339" s="76">
        <v>949780</v>
      </c>
      <c r="H339" s="76">
        <v>4718599</v>
      </c>
      <c r="I339" s="76">
        <v>1860226</v>
      </c>
      <c r="J339" s="76">
        <v>10736441</v>
      </c>
      <c r="K339" s="30"/>
      <c r="L339" s="163"/>
      <c r="M339" s="69"/>
      <c r="N339" s="181"/>
      <c r="O339" s="62"/>
      <c r="P339" s="38"/>
      <c r="R339" s="158"/>
      <c r="S339" s="158"/>
      <c r="T339" s="158"/>
      <c r="U339" s="158"/>
    </row>
    <row r="340" spans="1:21" ht="15">
      <c r="A340" s="77">
        <v>309</v>
      </c>
      <c r="B340" s="78" t="s">
        <v>74</v>
      </c>
      <c r="C340" s="77" t="s">
        <v>75</v>
      </c>
      <c r="D340" s="77" t="s">
        <v>40</v>
      </c>
      <c r="E340" s="79" t="s">
        <v>76</v>
      </c>
      <c r="F340" s="75">
        <f t="shared" si="10"/>
        <v>3234131</v>
      </c>
      <c r="G340" s="76">
        <v>180000</v>
      </c>
      <c r="H340" s="76">
        <v>2287225</v>
      </c>
      <c r="I340" s="76">
        <v>0</v>
      </c>
      <c r="J340" s="76">
        <v>766906</v>
      </c>
      <c r="K340" s="30"/>
      <c r="L340" s="163"/>
      <c r="M340" s="69"/>
      <c r="N340" s="181"/>
      <c r="O340" s="62"/>
      <c r="P340" s="38"/>
      <c r="R340" s="158"/>
      <c r="S340" s="158"/>
      <c r="T340" s="158"/>
      <c r="U340" s="158"/>
    </row>
    <row r="341" spans="1:21" ht="15">
      <c r="A341" s="77">
        <v>310</v>
      </c>
      <c r="B341" s="78" t="s">
        <v>77</v>
      </c>
      <c r="C341" s="77" t="s">
        <v>78</v>
      </c>
      <c r="D341" s="77" t="s">
        <v>40</v>
      </c>
      <c r="E341" s="79" t="s">
        <v>1569</v>
      </c>
      <c r="F341" s="75">
        <f t="shared" si="10"/>
        <v>163142075</v>
      </c>
      <c r="G341" s="76">
        <v>61047984</v>
      </c>
      <c r="H341" s="76">
        <v>28976449</v>
      </c>
      <c r="I341" s="76">
        <v>52948716</v>
      </c>
      <c r="J341" s="76">
        <v>20168926</v>
      </c>
      <c r="K341" s="30"/>
      <c r="L341" s="163"/>
      <c r="M341" s="69"/>
      <c r="N341" s="181"/>
      <c r="O341" s="62"/>
      <c r="P341" s="38"/>
      <c r="R341" s="158"/>
      <c r="S341" s="158"/>
      <c r="T341" s="158"/>
      <c r="U341" s="158"/>
    </row>
    <row r="342" spans="1:21" ht="15">
      <c r="A342" s="77">
        <v>311</v>
      </c>
      <c r="B342" s="78" t="s">
        <v>79</v>
      </c>
      <c r="C342" s="77" t="s">
        <v>80</v>
      </c>
      <c r="D342" s="77" t="s">
        <v>40</v>
      </c>
      <c r="E342" s="79" t="s">
        <v>572</v>
      </c>
      <c r="F342" s="75">
        <f t="shared" si="10"/>
        <v>178635791</v>
      </c>
      <c r="G342" s="76">
        <v>7482000</v>
      </c>
      <c r="H342" s="76">
        <v>10337342</v>
      </c>
      <c r="I342" s="76">
        <v>93678872</v>
      </c>
      <c r="J342" s="76">
        <v>67137577</v>
      </c>
      <c r="K342" s="30"/>
      <c r="L342" s="163"/>
      <c r="M342" s="69"/>
      <c r="N342" s="181"/>
      <c r="O342" s="62"/>
      <c r="P342" s="38"/>
      <c r="R342" s="158"/>
      <c r="S342" s="158"/>
      <c r="T342" s="158"/>
      <c r="U342" s="158"/>
    </row>
    <row r="343" spans="1:21" ht="15">
      <c r="A343" s="77">
        <v>312</v>
      </c>
      <c r="B343" s="78" t="s">
        <v>81</v>
      </c>
      <c r="C343" s="77" t="s">
        <v>82</v>
      </c>
      <c r="D343" s="77" t="s">
        <v>40</v>
      </c>
      <c r="E343" s="79" t="s">
        <v>83</v>
      </c>
      <c r="F343" s="75">
        <f t="shared" si="10"/>
        <v>27686941</v>
      </c>
      <c r="G343" s="76">
        <v>261235</v>
      </c>
      <c r="H343" s="76">
        <v>10863991</v>
      </c>
      <c r="I343" s="76">
        <v>0</v>
      </c>
      <c r="J343" s="76">
        <v>16561715</v>
      </c>
      <c r="K343" s="30"/>
      <c r="L343" s="163"/>
      <c r="M343" s="69"/>
      <c r="N343" s="181"/>
      <c r="O343" s="62"/>
      <c r="P343" s="38"/>
      <c r="R343" s="158"/>
      <c r="S343" s="158"/>
      <c r="T343" s="158"/>
      <c r="U343" s="158"/>
    </row>
    <row r="344" spans="1:21" ht="15">
      <c r="A344" s="77">
        <v>313</v>
      </c>
      <c r="B344" s="78" t="s">
        <v>84</v>
      </c>
      <c r="C344" s="77" t="s">
        <v>85</v>
      </c>
      <c r="D344" s="77" t="s">
        <v>40</v>
      </c>
      <c r="E344" s="79" t="s">
        <v>86</v>
      </c>
      <c r="F344" s="75">
        <f t="shared" si="10"/>
        <v>105182961</v>
      </c>
      <c r="G344" s="76">
        <v>11303010</v>
      </c>
      <c r="H344" s="76">
        <v>16429106</v>
      </c>
      <c r="I344" s="76">
        <v>70886400</v>
      </c>
      <c r="J344" s="76">
        <v>6564445</v>
      </c>
      <c r="K344" s="30"/>
      <c r="L344" s="163"/>
      <c r="M344" s="69"/>
      <c r="N344" s="181"/>
      <c r="O344" s="62"/>
      <c r="P344" s="38"/>
      <c r="R344" s="158"/>
      <c r="S344" s="158"/>
      <c r="T344" s="158"/>
      <c r="U344" s="158"/>
    </row>
    <row r="345" spans="1:21" ht="15">
      <c r="A345" s="77">
        <v>314</v>
      </c>
      <c r="B345" s="78" t="s">
        <v>87</v>
      </c>
      <c r="C345" s="77" t="s">
        <v>88</v>
      </c>
      <c r="D345" s="77" t="s">
        <v>40</v>
      </c>
      <c r="E345" s="79" t="s">
        <v>89</v>
      </c>
      <c r="F345" s="75">
        <f t="shared" si="10"/>
        <v>104790963</v>
      </c>
      <c r="G345" s="76">
        <v>13670914</v>
      </c>
      <c r="H345" s="76">
        <v>22675485</v>
      </c>
      <c r="I345" s="76">
        <v>5269314</v>
      </c>
      <c r="J345" s="76">
        <v>63175250</v>
      </c>
      <c r="K345" s="30"/>
      <c r="L345" s="163"/>
      <c r="M345" s="69"/>
      <c r="N345" s="181"/>
      <c r="O345" s="62"/>
      <c r="P345" s="38"/>
      <c r="R345" s="158"/>
      <c r="S345" s="158"/>
      <c r="T345" s="158"/>
      <c r="U345" s="158"/>
    </row>
    <row r="346" spans="1:21" ht="15">
      <c r="A346" s="77">
        <v>315</v>
      </c>
      <c r="B346" s="78" t="s">
        <v>90</v>
      </c>
      <c r="C346" s="77" t="s">
        <v>91</v>
      </c>
      <c r="D346" s="77" t="s">
        <v>40</v>
      </c>
      <c r="E346" s="79" t="s">
        <v>92</v>
      </c>
      <c r="F346" s="75">
        <f t="shared" si="10"/>
        <v>83640976</v>
      </c>
      <c r="G346" s="76">
        <v>1336059</v>
      </c>
      <c r="H346" s="76">
        <v>10909123</v>
      </c>
      <c r="I346" s="76">
        <v>12608307</v>
      </c>
      <c r="J346" s="76">
        <v>58787487</v>
      </c>
      <c r="K346" s="30"/>
      <c r="L346" s="163"/>
      <c r="M346" s="69"/>
      <c r="N346" s="181"/>
      <c r="O346" s="62"/>
      <c r="P346" s="38"/>
      <c r="R346" s="158"/>
      <c r="S346" s="158"/>
      <c r="T346" s="158"/>
      <c r="U346" s="158"/>
    </row>
    <row r="347" spans="1:21" ht="15">
      <c r="A347" s="77">
        <v>316</v>
      </c>
      <c r="B347" s="78" t="s">
        <v>93</v>
      </c>
      <c r="C347" s="77" t="s">
        <v>94</v>
      </c>
      <c r="D347" s="77" t="s">
        <v>40</v>
      </c>
      <c r="E347" s="79" t="s">
        <v>95</v>
      </c>
      <c r="F347" s="75">
        <f t="shared" si="10"/>
        <v>30929050</v>
      </c>
      <c r="G347" s="76">
        <v>6730109</v>
      </c>
      <c r="H347" s="76">
        <v>19627217</v>
      </c>
      <c r="I347" s="76">
        <v>1567450</v>
      </c>
      <c r="J347" s="76">
        <v>3004274</v>
      </c>
      <c r="K347" s="30"/>
      <c r="L347" s="163"/>
      <c r="M347" s="69"/>
      <c r="N347" s="181"/>
      <c r="O347" s="62"/>
      <c r="P347" s="38"/>
      <c r="R347" s="158"/>
      <c r="S347" s="158"/>
      <c r="T347" s="158"/>
      <c r="U347" s="158"/>
    </row>
    <row r="348" spans="1:21" ht="15">
      <c r="A348" s="77">
        <v>317</v>
      </c>
      <c r="B348" s="78" t="s">
        <v>96</v>
      </c>
      <c r="C348" s="77" t="s">
        <v>97</v>
      </c>
      <c r="D348" s="77" t="s">
        <v>40</v>
      </c>
      <c r="E348" s="79" t="s">
        <v>98</v>
      </c>
      <c r="F348" s="75">
        <f t="shared" si="10"/>
        <v>4878642</v>
      </c>
      <c r="G348" s="76">
        <v>1196297</v>
      </c>
      <c r="H348" s="76">
        <v>2465491</v>
      </c>
      <c r="I348" s="76">
        <v>2</v>
      </c>
      <c r="J348" s="76">
        <v>1216852</v>
      </c>
      <c r="K348" s="30"/>
      <c r="L348" s="163"/>
      <c r="M348" s="69"/>
      <c r="N348" s="181"/>
      <c r="O348" s="62"/>
      <c r="P348" s="38"/>
      <c r="R348" s="158"/>
      <c r="S348" s="158"/>
      <c r="T348" s="158"/>
      <c r="U348" s="158"/>
    </row>
    <row r="349" spans="1:21" ht="15">
      <c r="A349" s="77">
        <v>318</v>
      </c>
      <c r="B349" s="78" t="s">
        <v>99</v>
      </c>
      <c r="C349" s="77" t="s">
        <v>100</v>
      </c>
      <c r="D349" s="77" t="s">
        <v>40</v>
      </c>
      <c r="E349" s="79" t="s">
        <v>101</v>
      </c>
      <c r="F349" s="75">
        <f t="shared" si="10"/>
        <v>142015450</v>
      </c>
      <c r="G349" s="76">
        <v>6045532</v>
      </c>
      <c r="H349" s="76">
        <v>23218563</v>
      </c>
      <c r="I349" s="76">
        <v>52041498</v>
      </c>
      <c r="J349" s="76">
        <v>60709857</v>
      </c>
      <c r="K349" s="30"/>
      <c r="L349" s="163"/>
      <c r="M349" s="69"/>
      <c r="N349" s="181"/>
      <c r="O349" s="60"/>
      <c r="P349" s="38"/>
      <c r="R349" s="158"/>
      <c r="S349" s="158"/>
      <c r="T349" s="158"/>
      <c r="U349" s="158"/>
    </row>
    <row r="350" spans="1:21" ht="15">
      <c r="A350" s="77">
        <v>319</v>
      </c>
      <c r="B350" s="78" t="s">
        <v>102</v>
      </c>
      <c r="C350" s="77" t="s">
        <v>103</v>
      </c>
      <c r="D350" s="77" t="s">
        <v>40</v>
      </c>
      <c r="E350" s="79" t="s">
        <v>104</v>
      </c>
      <c r="F350" s="75">
        <f t="shared" si="10"/>
        <v>36674404</v>
      </c>
      <c r="G350" s="76">
        <v>1543500</v>
      </c>
      <c r="H350" s="76">
        <v>13502609</v>
      </c>
      <c r="I350" s="76">
        <v>14287753</v>
      </c>
      <c r="J350" s="76">
        <v>7340542</v>
      </c>
      <c r="K350" s="30"/>
      <c r="L350" s="163"/>
      <c r="M350" s="69"/>
      <c r="N350" s="181"/>
      <c r="O350" s="62"/>
      <c r="P350" s="38"/>
      <c r="R350" s="158"/>
      <c r="S350" s="158"/>
      <c r="T350" s="158"/>
      <c r="U350" s="158"/>
    </row>
    <row r="351" spans="1:21" ht="15">
      <c r="A351" s="77">
        <v>320</v>
      </c>
      <c r="B351" s="78" t="s">
        <v>105</v>
      </c>
      <c r="C351" s="77" t="s">
        <v>106</v>
      </c>
      <c r="D351" s="77" t="s">
        <v>40</v>
      </c>
      <c r="E351" s="79" t="s">
        <v>107</v>
      </c>
      <c r="F351" s="75">
        <f t="shared" si="10"/>
        <v>4918288</v>
      </c>
      <c r="G351" s="76">
        <v>231524</v>
      </c>
      <c r="H351" s="76">
        <v>3776907</v>
      </c>
      <c r="I351" s="76">
        <v>0</v>
      </c>
      <c r="J351" s="76">
        <v>909857</v>
      </c>
      <c r="K351" s="48"/>
      <c r="L351" s="163"/>
      <c r="M351" s="69"/>
      <c r="N351" s="181"/>
      <c r="O351" s="60"/>
      <c r="P351" s="38"/>
      <c r="R351" s="158"/>
      <c r="S351" s="158"/>
      <c r="T351" s="158"/>
      <c r="U351" s="158"/>
    </row>
    <row r="352" spans="1:21" ht="15">
      <c r="A352" s="77">
        <v>321</v>
      </c>
      <c r="B352" s="78" t="s">
        <v>108</v>
      </c>
      <c r="C352" s="77" t="s">
        <v>109</v>
      </c>
      <c r="D352" s="77" t="s">
        <v>40</v>
      </c>
      <c r="E352" s="79" t="s">
        <v>110</v>
      </c>
      <c r="F352" s="75">
        <f t="shared" si="10"/>
        <v>4120808</v>
      </c>
      <c r="G352" s="76">
        <v>0</v>
      </c>
      <c r="H352" s="76">
        <v>3417253</v>
      </c>
      <c r="I352" s="76">
        <v>0</v>
      </c>
      <c r="J352" s="76">
        <v>703555</v>
      </c>
      <c r="K352" s="30"/>
      <c r="L352" s="163"/>
      <c r="M352" s="69"/>
      <c r="N352" s="181"/>
      <c r="O352" s="62"/>
      <c r="P352" s="38"/>
      <c r="R352" s="158"/>
      <c r="S352" s="158"/>
      <c r="T352" s="158"/>
      <c r="U352" s="158"/>
    </row>
    <row r="353" spans="1:21" ht="15">
      <c r="A353" s="77">
        <v>322</v>
      </c>
      <c r="B353" s="78" t="s">
        <v>111</v>
      </c>
      <c r="C353" s="77" t="s">
        <v>112</v>
      </c>
      <c r="D353" s="77" t="s">
        <v>40</v>
      </c>
      <c r="E353" s="79" t="s">
        <v>113</v>
      </c>
      <c r="F353" s="75">
        <f t="shared" si="10"/>
        <v>206241280</v>
      </c>
      <c r="G353" s="76">
        <v>32105393</v>
      </c>
      <c r="H353" s="76">
        <v>30921840</v>
      </c>
      <c r="I353" s="76">
        <v>74230791</v>
      </c>
      <c r="J353" s="76">
        <v>68983256</v>
      </c>
      <c r="K353" s="30"/>
      <c r="L353" s="163"/>
      <c r="M353" s="69"/>
      <c r="N353" s="181"/>
      <c r="O353" s="62"/>
      <c r="P353" s="38"/>
      <c r="R353" s="158"/>
      <c r="S353" s="158"/>
      <c r="T353" s="158"/>
      <c r="U353" s="158"/>
    </row>
    <row r="354" spans="1:21" ht="15">
      <c r="A354" s="77">
        <v>323</v>
      </c>
      <c r="B354" s="78" t="s">
        <v>115</v>
      </c>
      <c r="C354" s="77" t="s">
        <v>116</v>
      </c>
      <c r="D354" s="77" t="s">
        <v>114</v>
      </c>
      <c r="E354" s="79" t="s">
        <v>117</v>
      </c>
      <c r="F354" s="75">
        <f t="shared" si="10"/>
        <v>6838049</v>
      </c>
      <c r="G354" s="76">
        <v>0</v>
      </c>
      <c r="H354" s="76">
        <v>6049771</v>
      </c>
      <c r="I354" s="76">
        <v>542001</v>
      </c>
      <c r="J354" s="76">
        <v>246277</v>
      </c>
      <c r="K354" s="30"/>
      <c r="L354" s="163"/>
      <c r="M354" s="69"/>
      <c r="N354" s="181"/>
      <c r="O354" s="62"/>
      <c r="P354" s="38"/>
      <c r="R354" s="158"/>
      <c r="S354" s="158"/>
      <c r="T354" s="158"/>
      <c r="U354" s="158"/>
    </row>
    <row r="355" spans="1:21" ht="15">
      <c r="A355" s="77">
        <v>324</v>
      </c>
      <c r="B355" s="78" t="s">
        <v>118</v>
      </c>
      <c r="C355" s="77" t="s">
        <v>119</v>
      </c>
      <c r="D355" s="77" t="s">
        <v>114</v>
      </c>
      <c r="E355" s="79" t="s">
        <v>120</v>
      </c>
      <c r="F355" s="75">
        <f t="shared" si="10"/>
        <v>1314800</v>
      </c>
      <c r="G355" s="76">
        <v>236330</v>
      </c>
      <c r="H355" s="76">
        <v>859349</v>
      </c>
      <c r="I355" s="76">
        <v>60700</v>
      </c>
      <c r="J355" s="76">
        <v>158421</v>
      </c>
      <c r="K355" s="48"/>
      <c r="L355" s="163"/>
      <c r="M355" s="69"/>
      <c r="N355" s="181"/>
      <c r="O355" s="62"/>
      <c r="P355" s="38"/>
      <c r="R355" s="158"/>
      <c r="S355" s="158"/>
      <c r="T355" s="158"/>
      <c r="U355" s="158"/>
    </row>
    <row r="356" spans="1:21" ht="15">
      <c r="A356" s="77">
        <v>325</v>
      </c>
      <c r="B356" s="78" t="s">
        <v>121</v>
      </c>
      <c r="C356" s="77" t="s">
        <v>122</v>
      </c>
      <c r="D356" s="77" t="s">
        <v>114</v>
      </c>
      <c r="E356" s="79" t="s">
        <v>123</v>
      </c>
      <c r="F356" s="75">
        <f t="shared" si="10"/>
        <v>28370370</v>
      </c>
      <c r="G356" s="76">
        <v>16418375</v>
      </c>
      <c r="H356" s="76">
        <v>7732474</v>
      </c>
      <c r="I356" s="76">
        <v>153700</v>
      </c>
      <c r="J356" s="76">
        <v>4065821</v>
      </c>
      <c r="K356" s="47"/>
      <c r="L356" s="163"/>
      <c r="M356" s="69"/>
      <c r="N356" s="181"/>
      <c r="O356" s="62"/>
      <c r="P356" s="38"/>
      <c r="R356" s="158"/>
      <c r="S356" s="158"/>
      <c r="T356" s="158"/>
      <c r="U356" s="158"/>
    </row>
    <row r="357" spans="1:21" ht="15">
      <c r="A357" s="77">
        <v>326</v>
      </c>
      <c r="B357" s="78" t="s">
        <v>124</v>
      </c>
      <c r="C357" s="77" t="s">
        <v>125</v>
      </c>
      <c r="D357" s="77" t="s">
        <v>114</v>
      </c>
      <c r="E357" s="79" t="s">
        <v>126</v>
      </c>
      <c r="F357" s="75">
        <f t="shared" si="10"/>
        <v>7237284</v>
      </c>
      <c r="G357" s="76">
        <v>1052472</v>
      </c>
      <c r="H357" s="76">
        <v>5270341</v>
      </c>
      <c r="I357" s="76">
        <v>578366</v>
      </c>
      <c r="J357" s="76">
        <v>336105</v>
      </c>
      <c r="K357" s="30"/>
      <c r="L357" s="163"/>
      <c r="M357" s="69"/>
      <c r="N357" s="181"/>
      <c r="O357" s="62"/>
      <c r="P357" s="38"/>
      <c r="R357" s="158"/>
      <c r="S357" s="158"/>
      <c r="T357" s="158"/>
      <c r="U357" s="158"/>
    </row>
    <row r="358" spans="1:21" ht="15">
      <c r="A358" s="77">
        <v>327</v>
      </c>
      <c r="B358" s="78" t="s">
        <v>127</v>
      </c>
      <c r="C358" s="77" t="s">
        <v>128</v>
      </c>
      <c r="D358" s="77" t="s">
        <v>114</v>
      </c>
      <c r="E358" s="79" t="s">
        <v>129</v>
      </c>
      <c r="F358" s="75">
        <f t="shared" si="10"/>
        <v>5754569</v>
      </c>
      <c r="G358" s="76">
        <v>3356700</v>
      </c>
      <c r="H358" s="76">
        <v>2255369</v>
      </c>
      <c r="I358" s="76">
        <v>60000</v>
      </c>
      <c r="J358" s="76">
        <v>82500</v>
      </c>
      <c r="K358" s="30"/>
      <c r="L358" s="163"/>
      <c r="M358" s="69"/>
      <c r="N358" s="181"/>
      <c r="O358" s="62"/>
      <c r="P358" s="38"/>
      <c r="R358" s="158"/>
      <c r="S358" s="158"/>
      <c r="T358" s="158"/>
      <c r="U358" s="158"/>
    </row>
    <row r="359" spans="1:21" ht="15">
      <c r="A359" s="77">
        <v>328</v>
      </c>
      <c r="B359" s="78" t="s">
        <v>130</v>
      </c>
      <c r="C359" s="77" t="s">
        <v>131</v>
      </c>
      <c r="D359" s="77" t="s">
        <v>114</v>
      </c>
      <c r="E359" s="79" t="s">
        <v>132</v>
      </c>
      <c r="F359" s="75">
        <f t="shared" si="10"/>
        <v>18213596</v>
      </c>
      <c r="G359" s="76">
        <v>5807798</v>
      </c>
      <c r="H359" s="76">
        <v>5582608</v>
      </c>
      <c r="I359" s="76">
        <v>202400</v>
      </c>
      <c r="J359" s="76">
        <v>6620790</v>
      </c>
      <c r="K359" s="30"/>
      <c r="L359" s="163"/>
      <c r="M359" s="69"/>
      <c r="N359" s="181"/>
      <c r="O359" s="62"/>
      <c r="P359" s="38"/>
      <c r="R359" s="158"/>
      <c r="S359" s="158"/>
      <c r="T359" s="158"/>
      <c r="U359" s="158"/>
    </row>
    <row r="360" spans="1:21" ht="15">
      <c r="A360" s="77">
        <v>329</v>
      </c>
      <c r="B360" s="78" t="s">
        <v>133</v>
      </c>
      <c r="C360" s="77" t="s">
        <v>134</v>
      </c>
      <c r="D360" s="77" t="s">
        <v>114</v>
      </c>
      <c r="E360" s="79" t="s">
        <v>135</v>
      </c>
      <c r="F360" s="75">
        <f t="shared" si="10"/>
        <v>13428462</v>
      </c>
      <c r="G360" s="76">
        <v>4118250</v>
      </c>
      <c r="H360" s="76">
        <v>8978643</v>
      </c>
      <c r="I360" s="76">
        <v>40000</v>
      </c>
      <c r="J360" s="76">
        <v>291569</v>
      </c>
      <c r="K360" s="30"/>
      <c r="L360" s="163"/>
      <c r="M360" s="69"/>
      <c r="N360" s="181"/>
      <c r="O360" s="62"/>
      <c r="P360" s="38"/>
      <c r="R360" s="158"/>
      <c r="S360" s="158"/>
      <c r="T360" s="158"/>
      <c r="U360" s="158"/>
    </row>
    <row r="361" spans="1:21" ht="15">
      <c r="A361" s="77">
        <v>330</v>
      </c>
      <c r="B361" s="78" t="s">
        <v>136</v>
      </c>
      <c r="C361" s="77" t="s">
        <v>137</v>
      </c>
      <c r="D361" s="77" t="s">
        <v>114</v>
      </c>
      <c r="E361" s="79" t="s">
        <v>138</v>
      </c>
      <c r="F361" s="75">
        <f t="shared" si="10"/>
        <v>12070169</v>
      </c>
      <c r="G361" s="76">
        <v>5462200</v>
      </c>
      <c r="H361" s="76">
        <v>4618654</v>
      </c>
      <c r="I361" s="76">
        <v>1422220</v>
      </c>
      <c r="J361" s="76">
        <v>567095</v>
      </c>
      <c r="K361" s="30"/>
      <c r="L361" s="163"/>
      <c r="M361" s="69"/>
      <c r="N361" s="181"/>
      <c r="O361" s="62"/>
      <c r="P361" s="38"/>
      <c r="R361" s="158"/>
      <c r="S361" s="158"/>
      <c r="T361" s="158"/>
      <c r="U361" s="158"/>
    </row>
    <row r="362" spans="1:21" ht="15">
      <c r="A362" s="77">
        <v>331</v>
      </c>
      <c r="B362" s="78" t="s">
        <v>139</v>
      </c>
      <c r="C362" s="77" t="s">
        <v>140</v>
      </c>
      <c r="D362" s="77" t="s">
        <v>114</v>
      </c>
      <c r="E362" s="79" t="s">
        <v>141</v>
      </c>
      <c r="F362" s="75">
        <f t="shared" si="10"/>
        <v>33937641</v>
      </c>
      <c r="G362" s="76">
        <v>4285622</v>
      </c>
      <c r="H362" s="76">
        <v>12603331</v>
      </c>
      <c r="I362" s="76">
        <v>10008046</v>
      </c>
      <c r="J362" s="76">
        <v>7040642</v>
      </c>
      <c r="K362" s="30"/>
      <c r="L362" s="163"/>
      <c r="M362" s="69"/>
      <c r="N362" s="181"/>
      <c r="O362" s="62"/>
      <c r="P362" s="38"/>
      <c r="R362" s="158"/>
      <c r="S362" s="158"/>
      <c r="T362" s="158"/>
      <c r="U362" s="158"/>
    </row>
    <row r="363" spans="1:21" ht="15">
      <c r="A363" s="77">
        <v>332</v>
      </c>
      <c r="B363" s="78" t="s">
        <v>142</v>
      </c>
      <c r="C363" s="77" t="s">
        <v>143</v>
      </c>
      <c r="D363" s="77" t="s">
        <v>114</v>
      </c>
      <c r="E363" s="79" t="s">
        <v>144</v>
      </c>
      <c r="F363" s="75">
        <f t="shared" si="10"/>
        <v>15849427</v>
      </c>
      <c r="G363" s="76">
        <v>5266400</v>
      </c>
      <c r="H363" s="76">
        <v>7454648</v>
      </c>
      <c r="I363" s="76">
        <v>1364000</v>
      </c>
      <c r="J363" s="76">
        <v>1764379</v>
      </c>
      <c r="K363" s="30"/>
      <c r="L363" s="163"/>
      <c r="M363" s="69"/>
      <c r="N363" s="181"/>
      <c r="O363" s="62"/>
      <c r="P363" s="38"/>
      <c r="R363" s="158"/>
      <c r="S363" s="158"/>
      <c r="T363" s="158"/>
      <c r="U363" s="158"/>
    </row>
    <row r="364" spans="1:21" ht="15">
      <c r="A364" s="77">
        <v>333</v>
      </c>
      <c r="B364" s="78" t="s">
        <v>145</v>
      </c>
      <c r="C364" s="77" t="s">
        <v>146</v>
      </c>
      <c r="D364" s="77" t="s">
        <v>114</v>
      </c>
      <c r="E364" s="79" t="s">
        <v>147</v>
      </c>
      <c r="F364" s="75">
        <f t="shared" si="10"/>
        <v>111418235</v>
      </c>
      <c r="G364" s="76">
        <v>2443701</v>
      </c>
      <c r="H364" s="76">
        <v>7148878</v>
      </c>
      <c r="I364" s="76">
        <v>59713833</v>
      </c>
      <c r="J364" s="76">
        <v>42111823</v>
      </c>
      <c r="K364" s="30"/>
      <c r="L364" s="163"/>
      <c r="M364" s="69"/>
      <c r="N364" s="181"/>
      <c r="O364" s="62"/>
      <c r="P364" s="38"/>
      <c r="R364" s="158"/>
      <c r="S364" s="158"/>
      <c r="T364" s="158"/>
      <c r="U364" s="158"/>
    </row>
    <row r="365" spans="1:21" ht="15">
      <c r="A365" s="77">
        <v>334</v>
      </c>
      <c r="B365" s="78" t="s">
        <v>148</v>
      </c>
      <c r="C365" s="77" t="s">
        <v>149</v>
      </c>
      <c r="D365" s="77" t="s">
        <v>114</v>
      </c>
      <c r="E365" s="79" t="s">
        <v>150</v>
      </c>
      <c r="F365" s="75">
        <f t="shared" si="10"/>
        <v>1201229</v>
      </c>
      <c r="G365" s="76">
        <v>196250</v>
      </c>
      <c r="H365" s="76">
        <v>483640</v>
      </c>
      <c r="I365" s="76">
        <v>26470</v>
      </c>
      <c r="J365" s="76">
        <v>494869</v>
      </c>
      <c r="K365" s="30"/>
      <c r="L365" s="163"/>
      <c r="M365" s="69"/>
      <c r="N365" s="181"/>
      <c r="O365" s="62"/>
      <c r="P365" s="38"/>
      <c r="R365" s="158"/>
      <c r="S365" s="158"/>
      <c r="T365" s="158"/>
      <c r="U365" s="158"/>
    </row>
    <row r="366" spans="1:21" ht="15">
      <c r="A366" s="77">
        <v>335</v>
      </c>
      <c r="B366" s="78" t="s">
        <v>151</v>
      </c>
      <c r="C366" s="77" t="s">
        <v>152</v>
      </c>
      <c r="D366" s="77" t="s">
        <v>114</v>
      </c>
      <c r="E366" s="79" t="s">
        <v>153</v>
      </c>
      <c r="F366" s="75">
        <f t="shared" si="10"/>
        <v>15154761</v>
      </c>
      <c r="G366" s="76">
        <v>5600620</v>
      </c>
      <c r="H366" s="76">
        <v>8624207</v>
      </c>
      <c r="I366" s="76">
        <v>0</v>
      </c>
      <c r="J366" s="76">
        <v>929934</v>
      </c>
      <c r="K366" s="47"/>
      <c r="L366" s="163"/>
      <c r="M366" s="69"/>
      <c r="N366" s="181"/>
      <c r="O366" s="62"/>
      <c r="P366" s="38"/>
      <c r="R366" s="158"/>
      <c r="S366" s="158"/>
      <c r="T366" s="158"/>
      <c r="U366" s="158"/>
    </row>
    <row r="367" spans="1:21" ht="15">
      <c r="A367" s="77">
        <v>336</v>
      </c>
      <c r="B367" s="78" t="s">
        <v>154</v>
      </c>
      <c r="C367" s="77" t="s">
        <v>155</v>
      </c>
      <c r="D367" s="77" t="s">
        <v>114</v>
      </c>
      <c r="E367" s="79" t="s">
        <v>156</v>
      </c>
      <c r="F367" s="75">
        <f t="shared" si="10"/>
        <v>819817</v>
      </c>
      <c r="G367" s="76">
        <v>975</v>
      </c>
      <c r="H367" s="76">
        <v>367100</v>
      </c>
      <c r="I367" s="76">
        <v>17000</v>
      </c>
      <c r="J367" s="76">
        <v>434742</v>
      </c>
      <c r="K367" s="30"/>
      <c r="L367" s="163"/>
      <c r="M367" s="69"/>
      <c r="N367" s="181"/>
      <c r="O367" s="62"/>
      <c r="P367" s="38"/>
      <c r="R367" s="158"/>
      <c r="S367" s="158"/>
      <c r="T367" s="158"/>
      <c r="U367" s="158"/>
    </row>
    <row r="368" spans="1:21" ht="15">
      <c r="A368" s="77">
        <v>337</v>
      </c>
      <c r="B368" s="78" t="s">
        <v>157</v>
      </c>
      <c r="C368" s="77" t="s">
        <v>158</v>
      </c>
      <c r="D368" s="77" t="s">
        <v>114</v>
      </c>
      <c r="E368" s="79" t="s">
        <v>159</v>
      </c>
      <c r="F368" s="75">
        <f t="shared" si="10"/>
        <v>9180881</v>
      </c>
      <c r="G368" s="76">
        <v>329500</v>
      </c>
      <c r="H368" s="76">
        <v>3433235</v>
      </c>
      <c r="I368" s="76">
        <v>92000</v>
      </c>
      <c r="J368" s="76">
        <v>5326146</v>
      </c>
      <c r="K368" s="30"/>
      <c r="L368" s="163"/>
      <c r="M368" s="69"/>
      <c r="N368" s="181"/>
      <c r="O368" s="62"/>
      <c r="P368" s="38"/>
      <c r="R368" s="158"/>
      <c r="S368" s="158"/>
      <c r="T368" s="158"/>
      <c r="U368" s="158"/>
    </row>
    <row r="369" spans="1:21" ht="15">
      <c r="A369" s="77">
        <v>338</v>
      </c>
      <c r="B369" s="78" t="s">
        <v>160</v>
      </c>
      <c r="C369" s="77" t="s">
        <v>161</v>
      </c>
      <c r="D369" s="77" t="s">
        <v>114</v>
      </c>
      <c r="E369" s="79" t="s">
        <v>162</v>
      </c>
      <c r="F369" s="75">
        <f t="shared" si="10"/>
        <v>55495887</v>
      </c>
      <c r="G369" s="76">
        <v>5334805</v>
      </c>
      <c r="H369" s="76">
        <v>19693249</v>
      </c>
      <c r="I369" s="76">
        <v>13495310</v>
      </c>
      <c r="J369" s="76">
        <v>16972523</v>
      </c>
      <c r="K369" s="30"/>
      <c r="L369" s="163"/>
      <c r="M369" s="69"/>
      <c r="N369" s="181"/>
      <c r="O369" s="62"/>
      <c r="P369" s="38"/>
      <c r="R369" s="158"/>
      <c r="S369" s="158"/>
      <c r="T369" s="158"/>
      <c r="U369" s="158"/>
    </row>
    <row r="370" spans="1:21" ht="15">
      <c r="A370" s="77">
        <v>339</v>
      </c>
      <c r="B370" s="78" t="s">
        <v>163</v>
      </c>
      <c r="C370" s="77" t="s">
        <v>164</v>
      </c>
      <c r="D370" s="77" t="s">
        <v>114</v>
      </c>
      <c r="E370" s="79" t="s">
        <v>165</v>
      </c>
      <c r="F370" s="75">
        <f t="shared" si="10"/>
        <v>6303637</v>
      </c>
      <c r="G370" s="76">
        <v>2746251</v>
      </c>
      <c r="H370" s="76">
        <v>3553036</v>
      </c>
      <c r="I370" s="76">
        <v>0</v>
      </c>
      <c r="J370" s="76">
        <v>4350</v>
      </c>
      <c r="K370" s="30"/>
      <c r="L370" s="163"/>
      <c r="M370" s="69"/>
      <c r="N370" s="181"/>
      <c r="O370" s="60"/>
      <c r="P370" s="38"/>
      <c r="R370" s="158"/>
      <c r="S370" s="158"/>
      <c r="T370" s="158"/>
      <c r="U370" s="158"/>
    </row>
    <row r="371" spans="1:21" ht="15">
      <c r="A371" s="77">
        <v>340</v>
      </c>
      <c r="B371" s="78" t="s">
        <v>166</v>
      </c>
      <c r="C371" s="77" t="s">
        <v>167</v>
      </c>
      <c r="D371" s="77" t="s">
        <v>114</v>
      </c>
      <c r="E371" s="79" t="s">
        <v>168</v>
      </c>
      <c r="F371" s="75">
        <f t="shared" si="10"/>
        <v>39957397</v>
      </c>
      <c r="G371" s="76">
        <v>12393441</v>
      </c>
      <c r="H371" s="76">
        <v>15609035</v>
      </c>
      <c r="I371" s="76">
        <v>2337500</v>
      </c>
      <c r="J371" s="76">
        <v>9617421</v>
      </c>
      <c r="K371" s="30"/>
      <c r="L371" s="163"/>
      <c r="M371" s="69"/>
      <c r="N371" s="181"/>
      <c r="O371" s="62"/>
      <c r="P371" s="38"/>
      <c r="R371" s="158"/>
      <c r="S371" s="158"/>
      <c r="T371" s="158"/>
      <c r="U371" s="158"/>
    </row>
    <row r="372" spans="1:21" ht="15">
      <c r="A372" s="77">
        <v>341</v>
      </c>
      <c r="B372" s="78" t="s">
        <v>169</v>
      </c>
      <c r="C372" s="77" t="s">
        <v>170</v>
      </c>
      <c r="D372" s="77" t="s">
        <v>114</v>
      </c>
      <c r="E372" s="79" t="s">
        <v>171</v>
      </c>
      <c r="F372" s="75">
        <f t="shared" si="10"/>
        <v>73340883</v>
      </c>
      <c r="G372" s="76">
        <v>24158992</v>
      </c>
      <c r="H372" s="76">
        <v>24353211</v>
      </c>
      <c r="I372" s="76">
        <v>9087696</v>
      </c>
      <c r="J372" s="76">
        <v>15740984</v>
      </c>
      <c r="K372" s="47"/>
      <c r="L372" s="163"/>
      <c r="M372" s="69"/>
      <c r="N372" s="181"/>
      <c r="O372" s="60"/>
      <c r="P372" s="38"/>
      <c r="R372" s="158"/>
      <c r="S372" s="158"/>
      <c r="T372" s="158"/>
      <c r="U372" s="158"/>
    </row>
    <row r="373" spans="1:21" ht="15">
      <c r="A373" s="77">
        <v>342</v>
      </c>
      <c r="B373" s="78" t="s">
        <v>172</v>
      </c>
      <c r="C373" s="77" t="s">
        <v>173</v>
      </c>
      <c r="D373" s="77" t="s">
        <v>114</v>
      </c>
      <c r="E373" s="79" t="s">
        <v>174</v>
      </c>
      <c r="F373" s="75">
        <f t="shared" si="10"/>
        <v>1034971</v>
      </c>
      <c r="G373" s="76">
        <v>0</v>
      </c>
      <c r="H373" s="76">
        <v>820471</v>
      </c>
      <c r="I373" s="76">
        <v>132500</v>
      </c>
      <c r="J373" s="76">
        <v>82000</v>
      </c>
      <c r="K373" s="30"/>
      <c r="L373" s="163"/>
      <c r="M373" s="69"/>
      <c r="N373" s="181"/>
      <c r="O373" s="62"/>
      <c r="P373" s="38"/>
      <c r="R373" s="158"/>
      <c r="S373" s="158"/>
      <c r="T373" s="158"/>
      <c r="U373" s="158"/>
    </row>
    <row r="374" spans="1:21" ht="15">
      <c r="A374" s="77">
        <v>343</v>
      </c>
      <c r="B374" s="78" t="s">
        <v>175</v>
      </c>
      <c r="C374" s="77" t="s">
        <v>176</v>
      </c>
      <c r="D374" s="77" t="s">
        <v>114</v>
      </c>
      <c r="E374" s="79" t="s">
        <v>177</v>
      </c>
      <c r="F374" s="75">
        <f t="shared" si="10"/>
        <v>25498803</v>
      </c>
      <c r="G374" s="76">
        <v>1803400</v>
      </c>
      <c r="H374" s="76">
        <v>3160986</v>
      </c>
      <c r="I374" s="76">
        <v>0</v>
      </c>
      <c r="J374" s="76">
        <v>20534417</v>
      </c>
      <c r="K374" s="30"/>
      <c r="L374" s="163"/>
      <c r="M374" s="69"/>
      <c r="N374" s="181"/>
      <c r="O374" s="60"/>
      <c r="P374" s="38"/>
      <c r="R374" s="158"/>
      <c r="S374" s="158"/>
      <c r="T374" s="158"/>
      <c r="U374" s="158"/>
    </row>
    <row r="375" spans="1:21" ht="15">
      <c r="A375" s="77">
        <v>344</v>
      </c>
      <c r="B375" s="78" t="s">
        <v>178</v>
      </c>
      <c r="C375" s="77" t="s">
        <v>179</v>
      </c>
      <c r="D375" s="77" t="s">
        <v>114</v>
      </c>
      <c r="E375" s="79" t="s">
        <v>180</v>
      </c>
      <c r="F375" s="75">
        <f t="shared" si="10"/>
        <v>2822441</v>
      </c>
      <c r="G375" s="76">
        <v>0</v>
      </c>
      <c r="H375" s="76">
        <v>2093014</v>
      </c>
      <c r="I375" s="76">
        <v>10000</v>
      </c>
      <c r="J375" s="76">
        <v>719427</v>
      </c>
      <c r="K375" s="30"/>
      <c r="L375" s="163"/>
      <c r="M375" s="69"/>
      <c r="N375" s="181"/>
      <c r="O375" s="62"/>
      <c r="P375" s="38"/>
      <c r="R375" s="158"/>
      <c r="S375" s="158"/>
      <c r="T375" s="158"/>
      <c r="U375" s="158"/>
    </row>
    <row r="376" spans="1:21" ht="15">
      <c r="A376" s="77">
        <v>345</v>
      </c>
      <c r="B376" s="78" t="s">
        <v>181</v>
      </c>
      <c r="C376" s="77" t="s">
        <v>182</v>
      </c>
      <c r="D376" s="77" t="s">
        <v>114</v>
      </c>
      <c r="E376" s="79" t="s">
        <v>183</v>
      </c>
      <c r="F376" s="75">
        <f t="shared" si="10"/>
        <v>13987312</v>
      </c>
      <c r="G376" s="76">
        <v>3123535</v>
      </c>
      <c r="H376" s="76">
        <v>9149569</v>
      </c>
      <c r="I376" s="76">
        <v>0</v>
      </c>
      <c r="J376" s="76">
        <v>1714208</v>
      </c>
      <c r="K376" s="30"/>
      <c r="L376" s="163"/>
      <c r="M376" s="69"/>
      <c r="N376" s="181"/>
      <c r="O376" s="62"/>
      <c r="P376" s="38"/>
      <c r="R376" s="158"/>
      <c r="S376" s="158"/>
      <c r="T376" s="158"/>
      <c r="U376" s="158"/>
    </row>
    <row r="377" spans="1:21" ht="15">
      <c r="A377" s="77">
        <v>346</v>
      </c>
      <c r="B377" s="78" t="s">
        <v>184</v>
      </c>
      <c r="C377" s="77" t="s">
        <v>185</v>
      </c>
      <c r="D377" s="77" t="s">
        <v>114</v>
      </c>
      <c r="E377" s="79" t="s">
        <v>186</v>
      </c>
      <c r="F377" s="75">
        <f t="shared" si="10"/>
        <v>861958</v>
      </c>
      <c r="G377" s="76">
        <v>0</v>
      </c>
      <c r="H377" s="76">
        <v>859658</v>
      </c>
      <c r="I377" s="76">
        <v>0</v>
      </c>
      <c r="J377" s="76">
        <v>2300</v>
      </c>
      <c r="K377" s="30"/>
      <c r="L377" s="163"/>
      <c r="M377" s="69"/>
      <c r="N377" s="181"/>
      <c r="O377" s="62"/>
      <c r="P377" s="38"/>
      <c r="R377" s="158"/>
      <c r="S377" s="158"/>
      <c r="T377" s="158"/>
      <c r="U377" s="158"/>
    </row>
    <row r="378" spans="1:21" ht="15">
      <c r="A378" s="77">
        <v>347</v>
      </c>
      <c r="B378" s="78" t="s">
        <v>187</v>
      </c>
      <c r="C378" s="77" t="s">
        <v>188</v>
      </c>
      <c r="D378" s="77" t="s">
        <v>114</v>
      </c>
      <c r="E378" s="79" t="s">
        <v>189</v>
      </c>
      <c r="F378" s="75">
        <f t="shared" si="10"/>
        <v>87747993</v>
      </c>
      <c r="G378" s="76">
        <v>48429037</v>
      </c>
      <c r="H378" s="76">
        <v>23356278</v>
      </c>
      <c r="I378" s="76">
        <v>6946451</v>
      </c>
      <c r="J378" s="76">
        <v>9016227</v>
      </c>
      <c r="K378" s="30"/>
      <c r="L378" s="163"/>
      <c r="M378" s="69"/>
      <c r="N378" s="181"/>
      <c r="O378" s="62"/>
      <c r="P378" s="38"/>
      <c r="R378" s="158"/>
      <c r="S378" s="158"/>
      <c r="T378" s="158"/>
      <c r="U378" s="158"/>
    </row>
    <row r="379" spans="1:21" ht="15">
      <c r="A379" s="77">
        <v>348</v>
      </c>
      <c r="B379" s="78" t="s">
        <v>190</v>
      </c>
      <c r="C379" s="77" t="s">
        <v>191</v>
      </c>
      <c r="D379" s="77" t="s">
        <v>114</v>
      </c>
      <c r="E379" s="79" t="s">
        <v>192</v>
      </c>
      <c r="F379" s="75">
        <f t="shared" si="10"/>
        <v>65417717</v>
      </c>
      <c r="G379" s="76">
        <v>23475338</v>
      </c>
      <c r="H379" s="76">
        <v>26725532</v>
      </c>
      <c r="I379" s="76">
        <v>13217503</v>
      </c>
      <c r="J379" s="76">
        <v>1999344</v>
      </c>
      <c r="K379" s="30"/>
      <c r="L379" s="163"/>
      <c r="M379" s="69"/>
      <c r="N379" s="181"/>
      <c r="O379" s="62"/>
      <c r="P379" s="38"/>
      <c r="R379" s="158"/>
      <c r="S379" s="158"/>
      <c r="T379" s="158"/>
      <c r="U379" s="158"/>
    </row>
    <row r="380" spans="1:21" ht="15">
      <c r="A380" s="77">
        <v>349</v>
      </c>
      <c r="B380" s="78" t="s">
        <v>193</v>
      </c>
      <c r="C380" s="77" t="s">
        <v>194</v>
      </c>
      <c r="D380" s="77" t="s">
        <v>114</v>
      </c>
      <c r="E380" s="79" t="s">
        <v>195</v>
      </c>
      <c r="F380" s="75">
        <f t="shared" si="10"/>
        <v>31862466</v>
      </c>
      <c r="G380" s="76">
        <v>19337415</v>
      </c>
      <c r="H380" s="76">
        <v>10030051</v>
      </c>
      <c r="I380" s="76">
        <v>2339500</v>
      </c>
      <c r="J380" s="76">
        <v>155500</v>
      </c>
      <c r="K380" s="30"/>
      <c r="L380" s="163"/>
      <c r="M380" s="69"/>
      <c r="N380" s="181"/>
      <c r="O380" s="62"/>
      <c r="P380" s="38"/>
      <c r="R380" s="158"/>
      <c r="S380" s="158"/>
      <c r="T380" s="158"/>
      <c r="U380" s="158"/>
    </row>
    <row r="381" spans="1:21" ht="15">
      <c r="A381" s="77">
        <v>350</v>
      </c>
      <c r="B381" s="78" t="s">
        <v>196</v>
      </c>
      <c r="C381" s="77" t="s">
        <v>197</v>
      </c>
      <c r="D381" s="77" t="s">
        <v>114</v>
      </c>
      <c r="E381" s="79" t="s">
        <v>198</v>
      </c>
      <c r="F381" s="75">
        <f t="shared" si="10"/>
        <v>61260872</v>
      </c>
      <c r="G381" s="76">
        <v>15807607</v>
      </c>
      <c r="H381" s="76">
        <v>28251944</v>
      </c>
      <c r="I381" s="76">
        <v>2448150</v>
      </c>
      <c r="J381" s="76">
        <v>14753171</v>
      </c>
      <c r="K381" s="30"/>
      <c r="L381" s="163"/>
      <c r="M381" s="69"/>
      <c r="N381" s="181"/>
      <c r="O381" s="62"/>
      <c r="P381" s="38"/>
      <c r="R381" s="158"/>
      <c r="S381" s="158"/>
      <c r="T381" s="158"/>
      <c r="U381" s="158"/>
    </row>
    <row r="382" spans="1:21" ht="15">
      <c r="A382" s="77">
        <v>351</v>
      </c>
      <c r="B382" s="78" t="s">
        <v>199</v>
      </c>
      <c r="C382" s="77" t="s">
        <v>200</v>
      </c>
      <c r="D382" s="77" t="s">
        <v>114</v>
      </c>
      <c r="E382" s="79" t="s">
        <v>201</v>
      </c>
      <c r="F382" s="75">
        <f t="shared" si="10"/>
        <v>4981547</v>
      </c>
      <c r="G382" s="76">
        <v>118895</v>
      </c>
      <c r="H382" s="76">
        <v>3975560</v>
      </c>
      <c r="I382" s="76">
        <v>34600</v>
      </c>
      <c r="J382" s="76">
        <v>852492</v>
      </c>
      <c r="K382" s="30"/>
      <c r="L382" s="163"/>
      <c r="M382" s="69"/>
      <c r="N382" s="181"/>
      <c r="O382" s="62"/>
      <c r="P382" s="38"/>
      <c r="R382" s="158"/>
      <c r="S382" s="158"/>
      <c r="T382" s="158"/>
      <c r="U382" s="158"/>
    </row>
    <row r="383" spans="1:21" ht="15">
      <c r="A383" s="77">
        <v>352</v>
      </c>
      <c r="B383" s="78" t="s">
        <v>202</v>
      </c>
      <c r="C383" s="77" t="s">
        <v>203</v>
      </c>
      <c r="D383" s="77" t="s">
        <v>114</v>
      </c>
      <c r="E383" s="79" t="s">
        <v>204</v>
      </c>
      <c r="F383" s="75">
        <f t="shared" si="10"/>
        <v>15923234</v>
      </c>
      <c r="G383" s="76">
        <v>8009919</v>
      </c>
      <c r="H383" s="76">
        <v>6922400</v>
      </c>
      <c r="I383" s="76">
        <v>8800</v>
      </c>
      <c r="J383" s="76">
        <v>982115</v>
      </c>
      <c r="K383" s="30"/>
      <c r="L383" s="163"/>
      <c r="M383" s="69"/>
      <c r="N383" s="181"/>
      <c r="O383" s="62"/>
      <c r="P383" s="38"/>
      <c r="R383" s="158"/>
      <c r="S383" s="158"/>
      <c r="T383" s="158"/>
      <c r="U383" s="158"/>
    </row>
    <row r="384" spans="1:21" ht="15">
      <c r="A384" s="77">
        <v>353</v>
      </c>
      <c r="B384" s="78" t="s">
        <v>205</v>
      </c>
      <c r="C384" s="77" t="s">
        <v>206</v>
      </c>
      <c r="D384" s="77" t="s">
        <v>114</v>
      </c>
      <c r="E384" s="79" t="s">
        <v>207</v>
      </c>
      <c r="F384" s="75">
        <f t="shared" si="10"/>
        <v>108606934</v>
      </c>
      <c r="G384" s="76">
        <v>35233747</v>
      </c>
      <c r="H384" s="76">
        <v>50502571</v>
      </c>
      <c r="I384" s="76">
        <v>769862</v>
      </c>
      <c r="J384" s="76">
        <v>22100754</v>
      </c>
      <c r="K384" s="30"/>
      <c r="L384" s="163"/>
      <c r="M384" s="69"/>
      <c r="N384" s="181"/>
      <c r="O384" s="62"/>
      <c r="P384" s="38"/>
      <c r="R384" s="158"/>
      <c r="S384" s="158"/>
      <c r="T384" s="158"/>
      <c r="U384" s="158"/>
    </row>
    <row r="385" spans="1:21" ht="15">
      <c r="A385" s="77">
        <v>354</v>
      </c>
      <c r="B385" s="78" t="s">
        <v>208</v>
      </c>
      <c r="C385" s="77" t="s">
        <v>209</v>
      </c>
      <c r="D385" s="77" t="s">
        <v>114</v>
      </c>
      <c r="E385" s="79" t="s">
        <v>210</v>
      </c>
      <c r="F385" s="75">
        <f t="shared" si="10"/>
        <v>46831561</v>
      </c>
      <c r="G385" s="76">
        <v>4472800</v>
      </c>
      <c r="H385" s="76">
        <v>7376368</v>
      </c>
      <c r="I385" s="76">
        <v>28051098</v>
      </c>
      <c r="J385" s="76">
        <v>6931295</v>
      </c>
      <c r="K385" s="47"/>
      <c r="L385" s="163"/>
      <c r="M385" s="69"/>
      <c r="N385" s="181"/>
      <c r="O385" s="62"/>
      <c r="P385" s="38"/>
      <c r="R385" s="158"/>
      <c r="S385" s="158"/>
      <c r="T385" s="158"/>
      <c r="U385" s="158"/>
    </row>
    <row r="386" spans="1:21" ht="15">
      <c r="A386" s="77">
        <v>355</v>
      </c>
      <c r="B386" s="78" t="s">
        <v>211</v>
      </c>
      <c r="C386" s="77" t="s">
        <v>212</v>
      </c>
      <c r="D386" s="77" t="s">
        <v>114</v>
      </c>
      <c r="E386" s="79" t="s">
        <v>213</v>
      </c>
      <c r="F386" s="75">
        <f t="shared" si="10"/>
        <v>17471463</v>
      </c>
      <c r="G386" s="76">
        <v>7127500</v>
      </c>
      <c r="H386" s="76">
        <v>9077047</v>
      </c>
      <c r="I386" s="76">
        <v>263200</v>
      </c>
      <c r="J386" s="76">
        <v>1003716</v>
      </c>
      <c r="K386" s="30"/>
      <c r="L386" s="163"/>
      <c r="M386" s="69"/>
      <c r="N386" s="181"/>
      <c r="O386" s="62"/>
      <c r="P386" s="38"/>
      <c r="R386" s="158"/>
      <c r="S386" s="158"/>
      <c r="T386" s="158"/>
      <c r="U386" s="158"/>
    </row>
    <row r="387" spans="1:21" ht="15">
      <c r="A387" s="77">
        <v>356</v>
      </c>
      <c r="B387" s="78" t="s">
        <v>214</v>
      </c>
      <c r="C387" s="77" t="s">
        <v>215</v>
      </c>
      <c r="D387" s="77" t="s">
        <v>114</v>
      </c>
      <c r="E387" s="79" t="s">
        <v>216</v>
      </c>
      <c r="F387" s="75">
        <f t="shared" si="10"/>
        <v>36258306</v>
      </c>
      <c r="G387" s="76">
        <v>4410881</v>
      </c>
      <c r="H387" s="76">
        <v>16894400</v>
      </c>
      <c r="I387" s="76">
        <v>6056200</v>
      </c>
      <c r="J387" s="76">
        <v>8896825</v>
      </c>
      <c r="K387" s="30"/>
      <c r="L387" s="163"/>
      <c r="M387" s="69"/>
      <c r="N387" s="181"/>
      <c r="O387" s="62"/>
      <c r="P387" s="38"/>
      <c r="R387" s="158"/>
      <c r="S387" s="158"/>
      <c r="T387" s="158"/>
      <c r="U387" s="158"/>
    </row>
    <row r="388" spans="1:21" ht="15">
      <c r="A388" s="77">
        <v>357</v>
      </c>
      <c r="B388" s="78" t="s">
        <v>217</v>
      </c>
      <c r="C388" s="77" t="s">
        <v>218</v>
      </c>
      <c r="D388" s="77" t="s">
        <v>114</v>
      </c>
      <c r="E388" s="79" t="s">
        <v>219</v>
      </c>
      <c r="F388" s="75">
        <f t="shared" si="10"/>
        <v>2818807</v>
      </c>
      <c r="G388" s="76">
        <v>136500</v>
      </c>
      <c r="H388" s="76">
        <v>1790304</v>
      </c>
      <c r="I388" s="76">
        <v>50000</v>
      </c>
      <c r="J388" s="76">
        <v>842003</v>
      </c>
      <c r="K388" s="30"/>
      <c r="L388" s="163"/>
      <c r="M388" s="69"/>
      <c r="N388" s="181"/>
      <c r="O388" s="62"/>
      <c r="P388" s="38"/>
      <c r="R388" s="158"/>
      <c r="S388" s="158"/>
      <c r="T388" s="158"/>
      <c r="U388" s="158"/>
    </row>
    <row r="389" spans="1:21" ht="15">
      <c r="A389" s="77">
        <v>358</v>
      </c>
      <c r="B389" s="78" t="s">
        <v>220</v>
      </c>
      <c r="C389" s="77" t="s">
        <v>221</v>
      </c>
      <c r="D389" s="77" t="s">
        <v>114</v>
      </c>
      <c r="E389" s="79" t="s">
        <v>222</v>
      </c>
      <c r="F389" s="75">
        <f aca="true" t="shared" si="11" ref="F389:F452">G389+H389+I389+J389</f>
        <v>67548031</v>
      </c>
      <c r="G389" s="76">
        <v>13245700</v>
      </c>
      <c r="H389" s="76">
        <v>11141601</v>
      </c>
      <c r="I389" s="76">
        <v>29568766</v>
      </c>
      <c r="J389" s="76">
        <v>13591964</v>
      </c>
      <c r="K389" s="30"/>
      <c r="L389" s="163"/>
      <c r="M389" s="69"/>
      <c r="N389" s="181"/>
      <c r="O389" s="62"/>
      <c r="P389" s="38"/>
      <c r="R389" s="158"/>
      <c r="S389" s="158"/>
      <c r="T389" s="158"/>
      <c r="U389" s="158"/>
    </row>
    <row r="390" spans="1:21" ht="15">
      <c r="A390" s="77">
        <v>359</v>
      </c>
      <c r="B390" s="78" t="s">
        <v>223</v>
      </c>
      <c r="C390" s="77" t="s">
        <v>224</v>
      </c>
      <c r="D390" s="77" t="s">
        <v>114</v>
      </c>
      <c r="E390" s="79" t="s">
        <v>225</v>
      </c>
      <c r="F390" s="75">
        <f t="shared" si="11"/>
        <v>61905001</v>
      </c>
      <c r="G390" s="76">
        <v>8720650</v>
      </c>
      <c r="H390" s="76">
        <v>27399828</v>
      </c>
      <c r="I390" s="76">
        <v>883500</v>
      </c>
      <c r="J390" s="76">
        <v>24901023</v>
      </c>
      <c r="K390" s="30"/>
      <c r="L390" s="163"/>
      <c r="M390" s="69"/>
      <c r="N390" s="181"/>
      <c r="O390" s="62"/>
      <c r="P390" s="38"/>
      <c r="R390" s="158"/>
      <c r="S390" s="158"/>
      <c r="T390" s="158"/>
      <c r="U390" s="158"/>
    </row>
    <row r="391" spans="1:21" ht="15">
      <c r="A391" s="77">
        <v>360</v>
      </c>
      <c r="B391" s="78" t="s">
        <v>226</v>
      </c>
      <c r="C391" s="77" t="s">
        <v>227</v>
      </c>
      <c r="D391" s="77" t="s">
        <v>114</v>
      </c>
      <c r="E391" s="79" t="s">
        <v>228</v>
      </c>
      <c r="F391" s="75">
        <f t="shared" si="11"/>
        <v>23716187</v>
      </c>
      <c r="G391" s="76">
        <v>4858050</v>
      </c>
      <c r="H391" s="76">
        <v>6868936</v>
      </c>
      <c r="I391" s="76">
        <v>600000</v>
      </c>
      <c r="J391" s="76">
        <v>11389201</v>
      </c>
      <c r="K391" s="30"/>
      <c r="L391" s="163"/>
      <c r="M391" s="69"/>
      <c r="N391" s="181"/>
      <c r="O391" s="60"/>
      <c r="P391" s="38"/>
      <c r="R391" s="158"/>
      <c r="S391" s="158"/>
      <c r="T391" s="158"/>
      <c r="U391" s="158"/>
    </row>
    <row r="392" spans="1:21" ht="15">
      <c r="A392" s="77">
        <v>361</v>
      </c>
      <c r="B392" s="78" t="s">
        <v>229</v>
      </c>
      <c r="C392" s="77" t="s">
        <v>230</v>
      </c>
      <c r="D392" s="77" t="s">
        <v>114</v>
      </c>
      <c r="E392" s="79" t="s">
        <v>231</v>
      </c>
      <c r="F392" s="75">
        <f t="shared" si="11"/>
        <v>12574135</v>
      </c>
      <c r="G392" s="76">
        <v>101302</v>
      </c>
      <c r="H392" s="76">
        <v>5741943</v>
      </c>
      <c r="I392" s="76">
        <v>820001</v>
      </c>
      <c r="J392" s="76">
        <v>5910889</v>
      </c>
      <c r="K392" s="30"/>
      <c r="L392" s="163"/>
      <c r="M392" s="69"/>
      <c r="N392" s="181"/>
      <c r="O392" s="62"/>
      <c r="P392" s="38"/>
      <c r="R392" s="158"/>
      <c r="S392" s="158"/>
      <c r="T392" s="158"/>
      <c r="U392" s="158"/>
    </row>
    <row r="393" spans="1:21" ht="15">
      <c r="A393" s="77">
        <v>362</v>
      </c>
      <c r="B393" s="78" t="s">
        <v>232</v>
      </c>
      <c r="C393" s="77" t="s">
        <v>233</v>
      </c>
      <c r="D393" s="77" t="s">
        <v>114</v>
      </c>
      <c r="E393" s="79" t="s">
        <v>234</v>
      </c>
      <c r="F393" s="75">
        <f t="shared" si="11"/>
        <v>15275086</v>
      </c>
      <c r="G393" s="76">
        <v>527001</v>
      </c>
      <c r="H393" s="76">
        <v>7124655</v>
      </c>
      <c r="I393" s="76">
        <v>205043</v>
      </c>
      <c r="J393" s="76">
        <v>7418387</v>
      </c>
      <c r="K393" s="30"/>
      <c r="L393" s="163"/>
      <c r="M393" s="69"/>
      <c r="N393" s="181"/>
      <c r="O393" s="62"/>
      <c r="P393" s="38"/>
      <c r="R393" s="158"/>
      <c r="S393" s="158"/>
      <c r="T393" s="158"/>
      <c r="U393" s="158"/>
    </row>
    <row r="394" spans="1:21" ht="15">
      <c r="A394" s="77">
        <v>363</v>
      </c>
      <c r="B394" s="78" t="s">
        <v>235</v>
      </c>
      <c r="C394" s="77" t="s">
        <v>236</v>
      </c>
      <c r="D394" s="77" t="s">
        <v>114</v>
      </c>
      <c r="E394" s="79" t="s">
        <v>237</v>
      </c>
      <c r="F394" s="75">
        <f t="shared" si="11"/>
        <v>851751</v>
      </c>
      <c r="G394" s="76">
        <v>0</v>
      </c>
      <c r="H394" s="76">
        <v>736289</v>
      </c>
      <c r="I394" s="76">
        <v>76812</v>
      </c>
      <c r="J394" s="76">
        <v>38650</v>
      </c>
      <c r="K394" s="30"/>
      <c r="L394" s="163"/>
      <c r="M394" s="69"/>
      <c r="N394" s="181"/>
      <c r="O394" s="62"/>
      <c r="P394" s="38"/>
      <c r="R394" s="158"/>
      <c r="S394" s="158"/>
      <c r="T394" s="158"/>
      <c r="U394" s="158"/>
    </row>
    <row r="395" spans="1:21" ht="15">
      <c r="A395" s="77">
        <v>364</v>
      </c>
      <c r="B395" s="78" t="s">
        <v>238</v>
      </c>
      <c r="C395" s="77" t="s">
        <v>239</v>
      </c>
      <c r="D395" s="77" t="s">
        <v>114</v>
      </c>
      <c r="E395" s="79" t="s">
        <v>240</v>
      </c>
      <c r="F395" s="75">
        <f t="shared" si="11"/>
        <v>34940073</v>
      </c>
      <c r="G395" s="76">
        <v>16407100</v>
      </c>
      <c r="H395" s="76">
        <v>16965096</v>
      </c>
      <c r="I395" s="76">
        <v>0</v>
      </c>
      <c r="J395" s="76">
        <v>1567877</v>
      </c>
      <c r="K395" s="47"/>
      <c r="L395" s="163"/>
      <c r="M395" s="69"/>
      <c r="N395" s="181"/>
      <c r="O395" s="62"/>
      <c r="P395" s="38"/>
      <c r="R395" s="158"/>
      <c r="S395" s="158"/>
      <c r="T395" s="158"/>
      <c r="U395" s="158"/>
    </row>
    <row r="396" spans="1:21" ht="15">
      <c r="A396" s="77">
        <v>365</v>
      </c>
      <c r="B396" s="78" t="s">
        <v>241</v>
      </c>
      <c r="C396" s="77" t="s">
        <v>242</v>
      </c>
      <c r="D396" s="77" t="s">
        <v>114</v>
      </c>
      <c r="E396" s="79" t="s">
        <v>243</v>
      </c>
      <c r="F396" s="75">
        <f t="shared" si="11"/>
        <v>7251536</v>
      </c>
      <c r="G396" s="76">
        <v>4435325</v>
      </c>
      <c r="H396" s="76">
        <v>1342838</v>
      </c>
      <c r="I396" s="76">
        <v>0</v>
      </c>
      <c r="J396" s="76">
        <v>1473373</v>
      </c>
      <c r="K396" s="30"/>
      <c r="L396" s="163"/>
      <c r="M396" s="69"/>
      <c r="N396" s="181"/>
      <c r="O396" s="60"/>
      <c r="P396" s="38"/>
      <c r="R396" s="158"/>
      <c r="S396" s="158"/>
      <c r="T396" s="158"/>
      <c r="U396" s="158"/>
    </row>
    <row r="397" spans="1:21" ht="15">
      <c r="A397" s="77">
        <v>366</v>
      </c>
      <c r="B397" s="78" t="s">
        <v>244</v>
      </c>
      <c r="C397" s="77" t="s">
        <v>245</v>
      </c>
      <c r="D397" s="77" t="s">
        <v>114</v>
      </c>
      <c r="E397" s="79" t="s">
        <v>246</v>
      </c>
      <c r="F397" s="75">
        <f t="shared" si="11"/>
        <v>24512954</v>
      </c>
      <c r="G397" s="76">
        <v>14109110</v>
      </c>
      <c r="H397" s="76">
        <v>5580120</v>
      </c>
      <c r="I397" s="76">
        <v>1414105</v>
      </c>
      <c r="J397" s="76">
        <v>3409619</v>
      </c>
      <c r="K397" s="30"/>
      <c r="L397" s="163"/>
      <c r="M397" s="69"/>
      <c r="N397" s="181"/>
      <c r="O397" s="62"/>
      <c r="P397" s="38"/>
      <c r="R397" s="158"/>
      <c r="S397" s="158"/>
      <c r="T397" s="158"/>
      <c r="U397" s="158"/>
    </row>
    <row r="398" spans="1:21" ht="15">
      <c r="A398" s="77">
        <v>367</v>
      </c>
      <c r="B398" s="78" t="s">
        <v>247</v>
      </c>
      <c r="C398" s="77" t="s">
        <v>248</v>
      </c>
      <c r="D398" s="77" t="s">
        <v>114</v>
      </c>
      <c r="E398" s="79" t="s">
        <v>249</v>
      </c>
      <c r="F398" s="75">
        <f t="shared" si="11"/>
        <v>9650433</v>
      </c>
      <c r="G398" s="76">
        <v>955850</v>
      </c>
      <c r="H398" s="76">
        <v>4000032</v>
      </c>
      <c r="I398" s="76">
        <v>0</v>
      </c>
      <c r="J398" s="76">
        <v>4694551</v>
      </c>
      <c r="K398" s="30"/>
      <c r="L398" s="163"/>
      <c r="M398" s="69"/>
      <c r="N398" s="181"/>
      <c r="O398" s="62"/>
      <c r="P398" s="38"/>
      <c r="R398" s="158"/>
      <c r="S398" s="158"/>
      <c r="T398" s="158"/>
      <c r="U398" s="158"/>
    </row>
    <row r="399" spans="1:21" ht="15">
      <c r="A399" s="77">
        <v>368</v>
      </c>
      <c r="B399" s="78" t="s">
        <v>250</v>
      </c>
      <c r="C399" s="77" t="s">
        <v>251</v>
      </c>
      <c r="D399" s="77" t="s">
        <v>114</v>
      </c>
      <c r="E399" s="79" t="s">
        <v>252</v>
      </c>
      <c r="F399" s="75">
        <f t="shared" si="11"/>
        <v>889101</v>
      </c>
      <c r="G399" s="76">
        <v>0</v>
      </c>
      <c r="H399" s="76">
        <v>889101</v>
      </c>
      <c r="I399" s="76">
        <v>0</v>
      </c>
      <c r="J399" s="76">
        <v>0</v>
      </c>
      <c r="K399" s="30"/>
      <c r="L399" s="163"/>
      <c r="M399" s="69"/>
      <c r="N399" s="181"/>
      <c r="O399" s="62"/>
      <c r="P399" s="38"/>
      <c r="R399" s="158"/>
      <c r="S399" s="158"/>
      <c r="T399" s="158"/>
      <c r="U399" s="158"/>
    </row>
    <row r="400" spans="1:21" ht="15">
      <c r="A400" s="77">
        <v>369</v>
      </c>
      <c r="B400" s="78" t="s">
        <v>253</v>
      </c>
      <c r="C400" s="77" t="s">
        <v>254</v>
      </c>
      <c r="D400" s="77" t="s">
        <v>114</v>
      </c>
      <c r="E400" s="79" t="s">
        <v>4</v>
      </c>
      <c r="F400" s="75">
        <f t="shared" si="11"/>
        <v>2845490</v>
      </c>
      <c r="G400" s="76">
        <v>502750</v>
      </c>
      <c r="H400" s="76">
        <v>2182284</v>
      </c>
      <c r="I400" s="76">
        <v>26000</v>
      </c>
      <c r="J400" s="76">
        <v>134456</v>
      </c>
      <c r="K400" s="30"/>
      <c r="L400" s="163"/>
      <c r="M400" s="69"/>
      <c r="N400" s="181"/>
      <c r="O400" s="62"/>
      <c r="P400" s="38"/>
      <c r="R400" s="158"/>
      <c r="S400" s="158"/>
      <c r="T400" s="158"/>
      <c r="U400" s="158"/>
    </row>
    <row r="401" spans="1:21" ht="15">
      <c r="A401" s="77">
        <v>370</v>
      </c>
      <c r="B401" s="78" t="s">
        <v>255</v>
      </c>
      <c r="C401" s="77" t="s">
        <v>256</v>
      </c>
      <c r="D401" s="77" t="s">
        <v>114</v>
      </c>
      <c r="E401" s="79" t="s">
        <v>257</v>
      </c>
      <c r="F401" s="75">
        <f t="shared" si="11"/>
        <v>41623551</v>
      </c>
      <c r="G401" s="76">
        <v>26138984</v>
      </c>
      <c r="H401" s="76">
        <v>11081380</v>
      </c>
      <c r="I401" s="76">
        <v>2653682</v>
      </c>
      <c r="J401" s="76">
        <v>1749505</v>
      </c>
      <c r="K401" s="30"/>
      <c r="L401" s="163"/>
      <c r="M401" s="69"/>
      <c r="N401" s="181"/>
      <c r="O401" s="62"/>
      <c r="P401" s="38"/>
      <c r="R401" s="158"/>
      <c r="S401" s="158"/>
      <c r="T401" s="158"/>
      <c r="U401" s="158"/>
    </row>
    <row r="402" spans="1:21" ht="15">
      <c r="A402" s="77">
        <v>371</v>
      </c>
      <c r="B402" s="78" t="s">
        <v>258</v>
      </c>
      <c r="C402" s="77" t="s">
        <v>259</v>
      </c>
      <c r="D402" s="77" t="s">
        <v>114</v>
      </c>
      <c r="E402" s="79" t="s">
        <v>569</v>
      </c>
      <c r="F402" s="75">
        <f t="shared" si="11"/>
        <v>7919476</v>
      </c>
      <c r="G402" s="76">
        <v>1951050</v>
      </c>
      <c r="H402" s="76">
        <v>4674634</v>
      </c>
      <c r="I402" s="76">
        <v>870795</v>
      </c>
      <c r="J402" s="76">
        <v>422997</v>
      </c>
      <c r="K402" s="30"/>
      <c r="L402" s="163"/>
      <c r="M402" s="69"/>
      <c r="N402" s="181"/>
      <c r="O402" s="62"/>
      <c r="P402" s="38"/>
      <c r="R402" s="158"/>
      <c r="S402" s="158"/>
      <c r="T402" s="158"/>
      <c r="U402" s="158"/>
    </row>
    <row r="403" spans="1:21" ht="15">
      <c r="A403" s="77">
        <v>372</v>
      </c>
      <c r="B403" s="78" t="s">
        <v>260</v>
      </c>
      <c r="C403" s="77" t="s">
        <v>261</v>
      </c>
      <c r="D403" s="77" t="s">
        <v>114</v>
      </c>
      <c r="E403" s="79" t="s">
        <v>262</v>
      </c>
      <c r="F403" s="75">
        <f t="shared" si="11"/>
        <v>5866095</v>
      </c>
      <c r="G403" s="76">
        <v>2840035</v>
      </c>
      <c r="H403" s="76">
        <v>2041229</v>
      </c>
      <c r="I403" s="76">
        <v>0</v>
      </c>
      <c r="J403" s="76">
        <v>984831</v>
      </c>
      <c r="K403" s="30"/>
      <c r="L403" s="163"/>
      <c r="M403" s="69"/>
      <c r="N403" s="181"/>
      <c r="O403" s="62"/>
      <c r="P403" s="38"/>
      <c r="R403" s="158"/>
      <c r="S403" s="158"/>
      <c r="T403" s="158"/>
      <c r="U403" s="158"/>
    </row>
    <row r="404" spans="1:21" ht="15">
      <c r="A404" s="77">
        <v>373</v>
      </c>
      <c r="B404" s="78" t="s">
        <v>263</v>
      </c>
      <c r="C404" s="77" t="s">
        <v>264</v>
      </c>
      <c r="D404" s="77" t="s">
        <v>114</v>
      </c>
      <c r="E404" s="79" t="s">
        <v>265</v>
      </c>
      <c r="F404" s="75">
        <f t="shared" si="11"/>
        <v>11011365</v>
      </c>
      <c r="G404" s="76">
        <v>1286300</v>
      </c>
      <c r="H404" s="76">
        <v>5715632</v>
      </c>
      <c r="I404" s="76">
        <v>721000</v>
      </c>
      <c r="J404" s="76">
        <v>3288433</v>
      </c>
      <c r="K404" s="30"/>
      <c r="L404" s="163"/>
      <c r="M404" s="69"/>
      <c r="N404" s="181"/>
      <c r="O404" s="62"/>
      <c r="P404" s="38"/>
      <c r="R404" s="158"/>
      <c r="S404" s="158"/>
      <c r="T404" s="158"/>
      <c r="U404" s="158"/>
    </row>
    <row r="405" spans="1:21" ht="15">
      <c r="A405" s="77">
        <v>374</v>
      </c>
      <c r="B405" s="78" t="s">
        <v>266</v>
      </c>
      <c r="C405" s="77" t="s">
        <v>267</v>
      </c>
      <c r="D405" s="77" t="s">
        <v>114</v>
      </c>
      <c r="E405" s="79" t="s">
        <v>268</v>
      </c>
      <c r="F405" s="75">
        <f t="shared" si="11"/>
        <v>81187831</v>
      </c>
      <c r="G405" s="76">
        <v>20066665</v>
      </c>
      <c r="H405" s="76">
        <v>21218346</v>
      </c>
      <c r="I405" s="76">
        <v>10152152</v>
      </c>
      <c r="J405" s="76">
        <v>29750668</v>
      </c>
      <c r="K405" s="30"/>
      <c r="L405" s="163"/>
      <c r="M405" s="69"/>
      <c r="N405" s="181"/>
      <c r="O405" s="62"/>
      <c r="P405" s="38"/>
      <c r="R405" s="158"/>
      <c r="S405" s="158"/>
      <c r="T405" s="158"/>
      <c r="U405" s="158"/>
    </row>
    <row r="406" spans="1:21" ht="15">
      <c r="A406" s="77">
        <v>375</v>
      </c>
      <c r="B406" s="78" t="s">
        <v>269</v>
      </c>
      <c r="C406" s="77" t="s">
        <v>270</v>
      </c>
      <c r="D406" s="77" t="s">
        <v>114</v>
      </c>
      <c r="E406" s="79" t="s">
        <v>271</v>
      </c>
      <c r="F406" s="75">
        <f t="shared" si="11"/>
        <v>12968240</v>
      </c>
      <c r="G406" s="76">
        <v>600510</v>
      </c>
      <c r="H406" s="76">
        <v>5529322</v>
      </c>
      <c r="I406" s="76">
        <v>766902</v>
      </c>
      <c r="J406" s="76">
        <v>6071506</v>
      </c>
      <c r="K406" s="30"/>
      <c r="L406" s="163"/>
      <c r="M406" s="69"/>
      <c r="N406" s="181"/>
      <c r="O406" s="62"/>
      <c r="P406" s="38"/>
      <c r="R406" s="158"/>
      <c r="S406" s="158"/>
      <c r="T406" s="158"/>
      <c r="U406" s="158"/>
    </row>
    <row r="407" spans="1:21" ht="15">
      <c r="A407" s="77">
        <v>376</v>
      </c>
      <c r="B407" s="78" t="s">
        <v>273</v>
      </c>
      <c r="C407" s="77" t="s">
        <v>274</v>
      </c>
      <c r="D407" s="77" t="s">
        <v>272</v>
      </c>
      <c r="E407" s="79" t="s">
        <v>275</v>
      </c>
      <c r="F407" s="75">
        <f t="shared" si="11"/>
        <v>5279362</v>
      </c>
      <c r="G407" s="76">
        <v>271890</v>
      </c>
      <c r="H407" s="76">
        <v>4173774</v>
      </c>
      <c r="I407" s="76">
        <v>35000</v>
      </c>
      <c r="J407" s="76">
        <v>798698</v>
      </c>
      <c r="K407" s="30"/>
      <c r="L407" s="163"/>
      <c r="M407" s="69"/>
      <c r="N407" s="181"/>
      <c r="O407" s="62"/>
      <c r="P407" s="38"/>
      <c r="R407" s="158"/>
      <c r="S407" s="158"/>
      <c r="T407" s="158"/>
      <c r="U407" s="158"/>
    </row>
    <row r="408" spans="1:21" ht="15">
      <c r="A408" s="77">
        <v>377</v>
      </c>
      <c r="B408" s="78" t="s">
        <v>276</v>
      </c>
      <c r="C408" s="77" t="s">
        <v>277</v>
      </c>
      <c r="D408" s="77" t="s">
        <v>272</v>
      </c>
      <c r="E408" s="79" t="s">
        <v>278</v>
      </c>
      <c r="F408" s="75">
        <f t="shared" si="11"/>
        <v>7095397</v>
      </c>
      <c r="G408" s="76">
        <v>1527000</v>
      </c>
      <c r="H408" s="76">
        <v>4686293</v>
      </c>
      <c r="I408" s="76">
        <v>113377</v>
      </c>
      <c r="J408" s="76">
        <v>768727</v>
      </c>
      <c r="K408" s="30"/>
      <c r="L408" s="163"/>
      <c r="M408" s="69"/>
      <c r="N408" s="181"/>
      <c r="O408" s="62"/>
      <c r="P408" s="38"/>
      <c r="R408" s="158"/>
      <c r="S408" s="158"/>
      <c r="T408" s="158"/>
      <c r="U408" s="158"/>
    </row>
    <row r="409" spans="1:21" ht="15">
      <c r="A409" s="77">
        <v>378</v>
      </c>
      <c r="B409" s="78" t="s">
        <v>279</v>
      </c>
      <c r="C409" s="77" t="s">
        <v>280</v>
      </c>
      <c r="D409" s="77" t="s">
        <v>272</v>
      </c>
      <c r="E409" s="79" t="s">
        <v>281</v>
      </c>
      <c r="F409" s="75">
        <f t="shared" si="11"/>
        <v>9098306</v>
      </c>
      <c r="G409" s="76">
        <v>3336200</v>
      </c>
      <c r="H409" s="76">
        <v>5589986</v>
      </c>
      <c r="I409" s="76">
        <v>0</v>
      </c>
      <c r="J409" s="76">
        <v>172120</v>
      </c>
      <c r="K409" s="30"/>
      <c r="L409" s="163"/>
      <c r="M409" s="69"/>
      <c r="N409" s="181"/>
      <c r="O409" s="62"/>
      <c r="P409" s="38"/>
      <c r="R409" s="158"/>
      <c r="S409" s="158"/>
      <c r="T409" s="158"/>
      <c r="U409" s="158"/>
    </row>
    <row r="410" spans="1:21" ht="15">
      <c r="A410" s="77">
        <v>379</v>
      </c>
      <c r="B410" s="78" t="s">
        <v>282</v>
      </c>
      <c r="C410" s="77" t="s">
        <v>283</v>
      </c>
      <c r="D410" s="77" t="s">
        <v>272</v>
      </c>
      <c r="E410" s="79" t="s">
        <v>284</v>
      </c>
      <c r="F410" s="75">
        <f t="shared" si="11"/>
        <v>17637130</v>
      </c>
      <c r="G410" s="76">
        <v>2558200</v>
      </c>
      <c r="H410" s="76">
        <v>12781071</v>
      </c>
      <c r="I410" s="76">
        <v>263230</v>
      </c>
      <c r="J410" s="76">
        <v>2034629</v>
      </c>
      <c r="K410" s="30"/>
      <c r="L410" s="163"/>
      <c r="M410" s="69"/>
      <c r="N410" s="181"/>
      <c r="O410" s="62"/>
      <c r="P410" s="38"/>
      <c r="R410" s="158"/>
      <c r="S410" s="158"/>
      <c r="T410" s="158"/>
      <c r="U410" s="158"/>
    </row>
    <row r="411" spans="1:21" ht="15">
      <c r="A411" s="77">
        <v>380</v>
      </c>
      <c r="B411" s="78" t="s">
        <v>285</v>
      </c>
      <c r="C411" s="77" t="s">
        <v>286</v>
      </c>
      <c r="D411" s="77" t="s">
        <v>272</v>
      </c>
      <c r="E411" s="79" t="s">
        <v>287</v>
      </c>
      <c r="F411" s="75">
        <f t="shared" si="11"/>
        <v>35519725</v>
      </c>
      <c r="G411" s="76">
        <v>15687340</v>
      </c>
      <c r="H411" s="76">
        <v>19824985</v>
      </c>
      <c r="I411" s="76">
        <v>0</v>
      </c>
      <c r="J411" s="76">
        <v>7400</v>
      </c>
      <c r="K411" s="30"/>
      <c r="L411" s="163"/>
      <c r="M411" s="69"/>
      <c r="N411" s="181"/>
      <c r="O411" s="62"/>
      <c r="P411" s="38"/>
      <c r="R411" s="158"/>
      <c r="S411" s="158"/>
      <c r="T411" s="158"/>
      <c r="U411" s="158"/>
    </row>
    <row r="412" spans="1:21" ht="15">
      <c r="A412" s="77">
        <v>381</v>
      </c>
      <c r="B412" s="78" t="s">
        <v>288</v>
      </c>
      <c r="C412" s="77" t="s">
        <v>289</v>
      </c>
      <c r="D412" s="77" t="s">
        <v>272</v>
      </c>
      <c r="E412" s="79" t="s">
        <v>290</v>
      </c>
      <c r="F412" s="75">
        <f t="shared" si="11"/>
        <v>3403231</v>
      </c>
      <c r="G412" s="76">
        <v>899500</v>
      </c>
      <c r="H412" s="76">
        <v>1264656</v>
      </c>
      <c r="I412" s="76">
        <v>0</v>
      </c>
      <c r="J412" s="76">
        <v>1239075</v>
      </c>
      <c r="K412" s="30"/>
      <c r="L412" s="163"/>
      <c r="M412" s="69"/>
      <c r="N412" s="181"/>
      <c r="O412" s="62"/>
      <c r="P412" s="38"/>
      <c r="R412" s="158"/>
      <c r="S412" s="158"/>
      <c r="T412" s="158"/>
      <c r="U412" s="158"/>
    </row>
    <row r="413" spans="1:21" ht="15">
      <c r="A413" s="77">
        <v>382</v>
      </c>
      <c r="B413" s="78" t="s">
        <v>291</v>
      </c>
      <c r="C413" s="77" t="s">
        <v>292</v>
      </c>
      <c r="D413" s="77" t="s">
        <v>272</v>
      </c>
      <c r="E413" s="79" t="s">
        <v>293</v>
      </c>
      <c r="F413" s="75">
        <f t="shared" si="11"/>
        <v>13837317</v>
      </c>
      <c r="G413" s="76">
        <v>2613300</v>
      </c>
      <c r="H413" s="76">
        <v>7008700</v>
      </c>
      <c r="I413" s="76">
        <v>1216999</v>
      </c>
      <c r="J413" s="76">
        <v>2998318</v>
      </c>
      <c r="K413" s="30"/>
      <c r="L413" s="163"/>
      <c r="M413" s="69"/>
      <c r="N413" s="181"/>
      <c r="O413" s="62"/>
      <c r="P413" s="38"/>
      <c r="R413" s="158"/>
      <c r="S413" s="158"/>
      <c r="T413" s="158"/>
      <c r="U413" s="158"/>
    </row>
    <row r="414" spans="1:21" ht="15">
      <c r="A414" s="77">
        <v>383</v>
      </c>
      <c r="B414" s="78" t="s">
        <v>294</v>
      </c>
      <c r="C414" s="77" t="s">
        <v>295</v>
      </c>
      <c r="D414" s="77" t="s">
        <v>272</v>
      </c>
      <c r="E414" s="79" t="s">
        <v>296</v>
      </c>
      <c r="F414" s="75">
        <f t="shared" si="11"/>
        <v>21799964</v>
      </c>
      <c r="G414" s="76">
        <v>2558125</v>
      </c>
      <c r="H414" s="76">
        <v>9342052</v>
      </c>
      <c r="I414" s="76">
        <v>0</v>
      </c>
      <c r="J414" s="76">
        <v>9899787</v>
      </c>
      <c r="K414" s="30"/>
      <c r="L414" s="163"/>
      <c r="M414" s="69"/>
      <c r="N414" s="181"/>
      <c r="O414" s="62"/>
      <c r="P414" s="38"/>
      <c r="R414" s="158"/>
      <c r="S414" s="158"/>
      <c r="T414" s="158"/>
      <c r="U414" s="158"/>
    </row>
    <row r="415" spans="1:21" ht="15">
      <c r="A415" s="77">
        <v>384</v>
      </c>
      <c r="B415" s="78" t="s">
        <v>297</v>
      </c>
      <c r="C415" s="77" t="s">
        <v>298</v>
      </c>
      <c r="D415" s="77" t="s">
        <v>272</v>
      </c>
      <c r="E415" s="79" t="s">
        <v>299</v>
      </c>
      <c r="F415" s="75">
        <f t="shared" si="11"/>
        <v>9147154</v>
      </c>
      <c r="G415" s="76">
        <v>1469242</v>
      </c>
      <c r="H415" s="76">
        <v>2395018</v>
      </c>
      <c r="I415" s="76">
        <v>1500</v>
      </c>
      <c r="J415" s="76">
        <v>5281394</v>
      </c>
      <c r="K415" s="30"/>
      <c r="L415" s="163"/>
      <c r="M415" s="69"/>
      <c r="N415" s="181"/>
      <c r="O415" s="62"/>
      <c r="P415" s="38"/>
      <c r="R415" s="158"/>
      <c r="S415" s="158"/>
      <c r="T415" s="158"/>
      <c r="U415" s="158"/>
    </row>
    <row r="416" spans="1:21" ht="15">
      <c r="A416" s="77">
        <v>385</v>
      </c>
      <c r="B416" s="78" t="s">
        <v>300</v>
      </c>
      <c r="C416" s="77" t="s">
        <v>301</v>
      </c>
      <c r="D416" s="77" t="s">
        <v>272</v>
      </c>
      <c r="E416" s="79" t="s">
        <v>302</v>
      </c>
      <c r="F416" s="75">
        <f t="shared" si="11"/>
        <v>30686200</v>
      </c>
      <c r="G416" s="76">
        <v>269300</v>
      </c>
      <c r="H416" s="76">
        <v>6679536</v>
      </c>
      <c r="I416" s="76">
        <v>5922570</v>
      </c>
      <c r="J416" s="76">
        <v>17814794</v>
      </c>
      <c r="K416" s="30"/>
      <c r="L416" s="163"/>
      <c r="M416" s="69"/>
      <c r="N416" s="181"/>
      <c r="O416" s="62"/>
      <c r="P416" s="38"/>
      <c r="R416" s="158"/>
      <c r="S416" s="158"/>
      <c r="T416" s="158"/>
      <c r="U416" s="158"/>
    </row>
    <row r="417" spans="1:21" ht="15">
      <c r="A417" s="77">
        <v>386</v>
      </c>
      <c r="B417" s="78" t="s">
        <v>303</v>
      </c>
      <c r="C417" s="77" t="s">
        <v>304</v>
      </c>
      <c r="D417" s="77" t="s">
        <v>272</v>
      </c>
      <c r="E417" s="79" t="s">
        <v>305</v>
      </c>
      <c r="F417" s="75">
        <f t="shared" si="11"/>
        <v>110381568</v>
      </c>
      <c r="G417" s="76">
        <v>71279550</v>
      </c>
      <c r="H417" s="76">
        <v>10654273</v>
      </c>
      <c r="I417" s="76">
        <v>2160000</v>
      </c>
      <c r="J417" s="76">
        <v>26287745</v>
      </c>
      <c r="K417" s="30"/>
      <c r="L417" s="163"/>
      <c r="M417" s="69"/>
      <c r="N417" s="181"/>
      <c r="O417" s="62"/>
      <c r="P417" s="38"/>
      <c r="R417" s="158"/>
      <c r="S417" s="158"/>
      <c r="T417" s="158"/>
      <c r="U417" s="158"/>
    </row>
    <row r="418" spans="1:21" ht="15">
      <c r="A418" s="77">
        <v>387</v>
      </c>
      <c r="B418" s="78" t="s">
        <v>306</v>
      </c>
      <c r="C418" s="77" t="s">
        <v>307</v>
      </c>
      <c r="D418" s="77" t="s">
        <v>272</v>
      </c>
      <c r="E418" s="79" t="s">
        <v>308</v>
      </c>
      <c r="F418" s="75">
        <f t="shared" si="11"/>
        <v>70418310</v>
      </c>
      <c r="G418" s="76">
        <v>42161582</v>
      </c>
      <c r="H418" s="76">
        <v>7565767</v>
      </c>
      <c r="I418" s="76">
        <v>5701146</v>
      </c>
      <c r="J418" s="76">
        <v>14989815</v>
      </c>
      <c r="K418" s="30"/>
      <c r="L418" s="163"/>
      <c r="M418" s="69"/>
      <c r="N418" s="181"/>
      <c r="O418" s="62"/>
      <c r="P418" s="38"/>
      <c r="R418" s="158"/>
      <c r="S418" s="158"/>
      <c r="T418" s="158"/>
      <c r="U418" s="158"/>
    </row>
    <row r="419" spans="1:21" ht="15">
      <c r="A419" s="77">
        <v>388</v>
      </c>
      <c r="B419" s="78" t="s">
        <v>309</v>
      </c>
      <c r="C419" s="77" t="s">
        <v>310</v>
      </c>
      <c r="D419" s="77" t="s">
        <v>272</v>
      </c>
      <c r="E419" s="79" t="s">
        <v>311</v>
      </c>
      <c r="F419" s="75">
        <f t="shared" si="11"/>
        <v>18000585</v>
      </c>
      <c r="G419" s="76">
        <v>5707200</v>
      </c>
      <c r="H419" s="76">
        <v>11031085</v>
      </c>
      <c r="I419" s="76">
        <v>1046100</v>
      </c>
      <c r="J419" s="76">
        <v>216200</v>
      </c>
      <c r="K419" s="30"/>
      <c r="L419" s="163"/>
      <c r="M419" s="69"/>
      <c r="N419" s="181"/>
      <c r="O419" s="62"/>
      <c r="P419" s="38"/>
      <c r="R419" s="158"/>
      <c r="S419" s="158"/>
      <c r="T419" s="158"/>
      <c r="U419" s="158"/>
    </row>
    <row r="420" spans="1:21" ht="15">
      <c r="A420" s="77">
        <v>389</v>
      </c>
      <c r="B420" s="78" t="s">
        <v>312</v>
      </c>
      <c r="C420" s="77" t="s">
        <v>313</v>
      </c>
      <c r="D420" s="77" t="s">
        <v>272</v>
      </c>
      <c r="E420" s="79" t="s">
        <v>314</v>
      </c>
      <c r="F420" s="75">
        <f t="shared" si="11"/>
        <v>17076897</v>
      </c>
      <c r="G420" s="76">
        <v>1119751</v>
      </c>
      <c r="H420" s="76">
        <v>9880403</v>
      </c>
      <c r="I420" s="76">
        <v>1243988</v>
      </c>
      <c r="J420" s="76">
        <v>4832755</v>
      </c>
      <c r="K420" s="30"/>
      <c r="L420" s="163"/>
      <c r="M420" s="69"/>
      <c r="N420" s="181"/>
      <c r="O420" s="62"/>
      <c r="P420" s="38"/>
      <c r="R420" s="158"/>
      <c r="S420" s="158"/>
      <c r="T420" s="158"/>
      <c r="U420" s="158"/>
    </row>
    <row r="421" spans="1:21" ht="15">
      <c r="A421" s="77">
        <v>390</v>
      </c>
      <c r="B421" s="78" t="s">
        <v>315</v>
      </c>
      <c r="C421" s="77" t="s">
        <v>316</v>
      </c>
      <c r="D421" s="77" t="s">
        <v>272</v>
      </c>
      <c r="E421" s="79" t="s">
        <v>317</v>
      </c>
      <c r="F421" s="75">
        <f t="shared" si="11"/>
        <v>10617957</v>
      </c>
      <c r="G421" s="76">
        <v>4682800</v>
      </c>
      <c r="H421" s="76">
        <v>5741268</v>
      </c>
      <c r="I421" s="76">
        <v>0</v>
      </c>
      <c r="J421" s="76">
        <v>193889</v>
      </c>
      <c r="K421" s="30"/>
      <c r="L421" s="163"/>
      <c r="M421" s="69"/>
      <c r="N421" s="181"/>
      <c r="O421" s="62"/>
      <c r="P421" s="38"/>
      <c r="R421" s="158"/>
      <c r="S421" s="158"/>
      <c r="T421" s="158"/>
      <c r="U421" s="158"/>
    </row>
    <row r="422" spans="1:21" ht="15">
      <c r="A422" s="77">
        <v>391</v>
      </c>
      <c r="B422" s="78" t="s">
        <v>318</v>
      </c>
      <c r="C422" s="77" t="s">
        <v>319</v>
      </c>
      <c r="D422" s="77" t="s">
        <v>272</v>
      </c>
      <c r="E422" s="79" t="s">
        <v>320</v>
      </c>
      <c r="F422" s="75">
        <f t="shared" si="11"/>
        <v>3699458</v>
      </c>
      <c r="G422" s="76">
        <v>0</v>
      </c>
      <c r="H422" s="76">
        <v>3699458</v>
      </c>
      <c r="I422" s="76">
        <v>0</v>
      </c>
      <c r="J422" s="76">
        <v>0</v>
      </c>
      <c r="K422" s="30"/>
      <c r="L422" s="163"/>
      <c r="M422" s="69"/>
      <c r="N422" s="181"/>
      <c r="O422" s="62"/>
      <c r="P422" s="38"/>
      <c r="R422" s="158"/>
      <c r="S422" s="158"/>
      <c r="T422" s="158"/>
      <c r="U422" s="158"/>
    </row>
    <row r="423" spans="1:21" ht="15">
      <c r="A423" s="77">
        <v>392</v>
      </c>
      <c r="B423" s="78" t="s">
        <v>321</v>
      </c>
      <c r="C423" s="77" t="s">
        <v>322</v>
      </c>
      <c r="D423" s="77" t="s">
        <v>272</v>
      </c>
      <c r="E423" s="79" t="s">
        <v>323</v>
      </c>
      <c r="F423" s="75">
        <f t="shared" si="11"/>
        <v>41754786</v>
      </c>
      <c r="G423" s="76">
        <v>8275900</v>
      </c>
      <c r="H423" s="76">
        <v>17310944</v>
      </c>
      <c r="I423" s="76">
        <v>958300</v>
      </c>
      <c r="J423" s="76">
        <v>15209642</v>
      </c>
      <c r="K423" s="30"/>
      <c r="L423" s="163"/>
      <c r="M423" s="69"/>
      <c r="N423" s="181"/>
      <c r="O423" s="62"/>
      <c r="P423" s="38"/>
      <c r="R423" s="158"/>
      <c r="S423" s="158"/>
      <c r="T423" s="158"/>
      <c r="U423" s="158"/>
    </row>
    <row r="424" spans="1:21" ht="15">
      <c r="A424" s="77">
        <v>393</v>
      </c>
      <c r="B424" s="78" t="s">
        <v>324</v>
      </c>
      <c r="C424" s="77" t="s">
        <v>325</v>
      </c>
      <c r="D424" s="77" t="s">
        <v>272</v>
      </c>
      <c r="E424" s="79" t="s">
        <v>326</v>
      </c>
      <c r="F424" s="75">
        <f t="shared" si="11"/>
        <v>11960402</v>
      </c>
      <c r="G424" s="76">
        <v>1262500</v>
      </c>
      <c r="H424" s="76">
        <v>9603545</v>
      </c>
      <c r="I424" s="76">
        <v>955800</v>
      </c>
      <c r="J424" s="76">
        <v>138557</v>
      </c>
      <c r="K424" s="30"/>
      <c r="L424" s="163"/>
      <c r="M424" s="69"/>
      <c r="N424" s="181"/>
      <c r="O424" s="62"/>
      <c r="P424" s="38"/>
      <c r="R424" s="158"/>
      <c r="S424" s="158"/>
      <c r="T424" s="158"/>
      <c r="U424" s="158"/>
    </row>
    <row r="425" spans="1:31" s="5" customFormat="1" ht="15">
      <c r="A425" s="77">
        <v>394</v>
      </c>
      <c r="B425" s="78" t="s">
        <v>327</v>
      </c>
      <c r="C425" s="77" t="s">
        <v>328</v>
      </c>
      <c r="D425" s="77" t="s">
        <v>272</v>
      </c>
      <c r="E425" s="79" t="s">
        <v>329</v>
      </c>
      <c r="F425" s="75">
        <f t="shared" si="11"/>
        <v>11376810</v>
      </c>
      <c r="G425" s="76">
        <v>3669201</v>
      </c>
      <c r="H425" s="76">
        <v>7692152</v>
      </c>
      <c r="I425" s="76">
        <v>1</v>
      </c>
      <c r="J425" s="76">
        <v>15456</v>
      </c>
      <c r="K425" s="30"/>
      <c r="L425" s="163"/>
      <c r="M425" s="69"/>
      <c r="N425" s="181"/>
      <c r="O425" s="62"/>
      <c r="P425" s="38"/>
      <c r="R425" s="38"/>
      <c r="S425" s="38"/>
      <c r="T425" s="38"/>
      <c r="U425" s="38"/>
      <c r="AE425" s="177"/>
    </row>
    <row r="426" spans="1:21" ht="15">
      <c r="A426" s="77">
        <v>395</v>
      </c>
      <c r="B426" s="78" t="s">
        <v>330</v>
      </c>
      <c r="C426" s="77" t="s">
        <v>331</v>
      </c>
      <c r="D426" s="77" t="s">
        <v>272</v>
      </c>
      <c r="E426" s="79" t="s">
        <v>332</v>
      </c>
      <c r="F426" s="75">
        <f t="shared" si="11"/>
        <v>2367884</v>
      </c>
      <c r="G426" s="76">
        <v>496630</v>
      </c>
      <c r="H426" s="76">
        <v>1443302</v>
      </c>
      <c r="I426" s="76">
        <v>0</v>
      </c>
      <c r="J426" s="76">
        <v>427952</v>
      </c>
      <c r="K426" s="30"/>
      <c r="L426" s="163"/>
      <c r="M426" s="69"/>
      <c r="N426" s="181"/>
      <c r="O426" s="62"/>
      <c r="P426" s="38"/>
      <c r="R426" s="158"/>
      <c r="S426" s="158"/>
      <c r="T426" s="158"/>
      <c r="U426" s="158"/>
    </row>
    <row r="427" spans="1:21" ht="15">
      <c r="A427" s="77">
        <v>396</v>
      </c>
      <c r="B427" s="78" t="s">
        <v>333</v>
      </c>
      <c r="C427" s="77" t="s">
        <v>334</v>
      </c>
      <c r="D427" s="77" t="s">
        <v>272</v>
      </c>
      <c r="E427" s="79" t="s">
        <v>335</v>
      </c>
      <c r="F427" s="75">
        <f t="shared" si="11"/>
        <v>99355099</v>
      </c>
      <c r="G427" s="76">
        <v>62160923</v>
      </c>
      <c r="H427" s="76">
        <v>21799989</v>
      </c>
      <c r="I427" s="76">
        <v>318169</v>
      </c>
      <c r="J427" s="76">
        <v>15076018</v>
      </c>
      <c r="K427" s="30"/>
      <c r="L427" s="163"/>
      <c r="M427" s="69"/>
      <c r="N427" s="181"/>
      <c r="O427" s="62"/>
      <c r="P427" s="38"/>
      <c r="R427" s="158"/>
      <c r="S427" s="158"/>
      <c r="T427" s="158"/>
      <c r="U427" s="158"/>
    </row>
    <row r="428" spans="1:21" ht="15">
      <c r="A428" s="77">
        <v>397</v>
      </c>
      <c r="B428" s="78" t="s">
        <v>336</v>
      </c>
      <c r="C428" s="77" t="s">
        <v>337</v>
      </c>
      <c r="D428" s="77" t="s">
        <v>272</v>
      </c>
      <c r="E428" s="79" t="s">
        <v>338</v>
      </c>
      <c r="F428" s="75">
        <f t="shared" si="11"/>
        <v>65645931</v>
      </c>
      <c r="G428" s="76">
        <v>16487960</v>
      </c>
      <c r="H428" s="76">
        <v>21666233</v>
      </c>
      <c r="I428" s="76">
        <v>4867394</v>
      </c>
      <c r="J428" s="76">
        <v>22624344</v>
      </c>
      <c r="K428" s="30"/>
      <c r="L428" s="163"/>
      <c r="M428" s="69"/>
      <c r="N428" s="181"/>
      <c r="O428" s="62"/>
      <c r="P428" s="38"/>
      <c r="R428" s="158"/>
      <c r="S428" s="158"/>
      <c r="T428" s="158"/>
      <c r="U428" s="158"/>
    </row>
    <row r="429" spans="1:21" ht="15">
      <c r="A429" s="77">
        <v>398</v>
      </c>
      <c r="B429" s="78" t="s">
        <v>339</v>
      </c>
      <c r="C429" s="77" t="s">
        <v>340</v>
      </c>
      <c r="D429" s="77" t="s">
        <v>272</v>
      </c>
      <c r="E429" s="79" t="s">
        <v>341</v>
      </c>
      <c r="F429" s="75">
        <f t="shared" si="11"/>
        <v>60009565</v>
      </c>
      <c r="G429" s="76">
        <v>25168330</v>
      </c>
      <c r="H429" s="76">
        <v>2961258</v>
      </c>
      <c r="I429" s="76">
        <v>1315364</v>
      </c>
      <c r="J429" s="76">
        <v>30564613</v>
      </c>
      <c r="K429" s="30"/>
      <c r="L429" s="163"/>
      <c r="M429" s="69"/>
      <c r="N429" s="181"/>
      <c r="O429" s="62"/>
      <c r="P429" s="38"/>
      <c r="R429" s="158"/>
      <c r="S429" s="158"/>
      <c r="T429" s="158"/>
      <c r="U429" s="158"/>
    </row>
    <row r="430" spans="1:21" ht="15">
      <c r="A430" s="77">
        <v>399</v>
      </c>
      <c r="B430" s="78" t="s">
        <v>342</v>
      </c>
      <c r="C430" s="77" t="s">
        <v>343</v>
      </c>
      <c r="D430" s="77" t="s">
        <v>272</v>
      </c>
      <c r="E430" s="79" t="s">
        <v>344</v>
      </c>
      <c r="F430" s="75">
        <f t="shared" si="11"/>
        <v>83553027</v>
      </c>
      <c r="G430" s="76">
        <v>14969700</v>
      </c>
      <c r="H430" s="76">
        <v>21413848</v>
      </c>
      <c r="I430" s="76">
        <v>22544314</v>
      </c>
      <c r="J430" s="76">
        <v>24625165</v>
      </c>
      <c r="K430" s="30"/>
      <c r="L430" s="163"/>
      <c r="M430" s="69"/>
      <c r="N430" s="181"/>
      <c r="O430" s="62"/>
      <c r="P430" s="38"/>
      <c r="R430" s="158"/>
      <c r="S430" s="158"/>
      <c r="T430" s="158"/>
      <c r="U430" s="158"/>
    </row>
    <row r="431" spans="1:21" ht="15">
      <c r="A431" s="77">
        <v>400</v>
      </c>
      <c r="B431" s="78" t="s">
        <v>345</v>
      </c>
      <c r="C431" s="77" t="s">
        <v>346</v>
      </c>
      <c r="D431" s="77" t="s">
        <v>272</v>
      </c>
      <c r="E431" s="79" t="s">
        <v>347</v>
      </c>
      <c r="F431" s="75">
        <f t="shared" si="11"/>
        <v>8781225</v>
      </c>
      <c r="G431" s="76">
        <v>1893000</v>
      </c>
      <c r="H431" s="76">
        <v>4787962</v>
      </c>
      <c r="I431" s="76">
        <v>0</v>
      </c>
      <c r="J431" s="76">
        <v>2100263</v>
      </c>
      <c r="K431" s="30"/>
      <c r="L431" s="163"/>
      <c r="M431" s="69"/>
      <c r="N431" s="181"/>
      <c r="O431" s="62"/>
      <c r="P431" s="38"/>
      <c r="R431" s="158"/>
      <c r="S431" s="158"/>
      <c r="T431" s="158"/>
      <c r="U431" s="158"/>
    </row>
    <row r="432" spans="1:21" ht="15">
      <c r="A432" s="77">
        <v>401</v>
      </c>
      <c r="B432" s="78" t="s">
        <v>348</v>
      </c>
      <c r="C432" s="77" t="s">
        <v>349</v>
      </c>
      <c r="D432" s="77" t="s">
        <v>272</v>
      </c>
      <c r="E432" s="79" t="s">
        <v>350</v>
      </c>
      <c r="F432" s="75">
        <f t="shared" si="11"/>
        <v>5873552</v>
      </c>
      <c r="G432" s="76">
        <v>3420660</v>
      </c>
      <c r="H432" s="76">
        <v>1763279</v>
      </c>
      <c r="I432" s="76">
        <v>5500</v>
      </c>
      <c r="J432" s="76">
        <v>684113</v>
      </c>
      <c r="K432" s="30"/>
      <c r="L432" s="163"/>
      <c r="M432" s="69"/>
      <c r="N432" s="181"/>
      <c r="O432" s="62"/>
      <c r="P432" s="38"/>
      <c r="R432" s="158"/>
      <c r="S432" s="158"/>
      <c r="T432" s="158"/>
      <c r="U432" s="158"/>
    </row>
    <row r="433" spans="1:21" ht="15">
      <c r="A433" s="77">
        <v>402</v>
      </c>
      <c r="B433" s="78" t="s">
        <v>351</v>
      </c>
      <c r="C433" s="77" t="s">
        <v>352</v>
      </c>
      <c r="D433" s="77" t="s">
        <v>272</v>
      </c>
      <c r="E433" s="79" t="s">
        <v>353</v>
      </c>
      <c r="F433" s="75">
        <f t="shared" si="11"/>
        <v>67975558</v>
      </c>
      <c r="G433" s="76">
        <v>15947500</v>
      </c>
      <c r="H433" s="76">
        <v>12145320</v>
      </c>
      <c r="I433" s="76">
        <v>23493570</v>
      </c>
      <c r="J433" s="76">
        <v>16389168</v>
      </c>
      <c r="K433" s="47"/>
      <c r="L433" s="163"/>
      <c r="M433" s="69"/>
      <c r="N433" s="181"/>
      <c r="O433" s="62"/>
      <c r="P433" s="38"/>
      <c r="R433" s="158"/>
      <c r="S433" s="158"/>
      <c r="T433" s="158"/>
      <c r="U433" s="158"/>
    </row>
    <row r="434" spans="1:21" ht="15">
      <c r="A434" s="77">
        <v>403</v>
      </c>
      <c r="B434" s="78" t="s">
        <v>354</v>
      </c>
      <c r="C434" s="77" t="s">
        <v>355</v>
      </c>
      <c r="D434" s="77" t="s">
        <v>272</v>
      </c>
      <c r="E434" s="79" t="s">
        <v>356</v>
      </c>
      <c r="F434" s="75">
        <f t="shared" si="11"/>
        <v>4216208</v>
      </c>
      <c r="G434" s="76">
        <v>425400</v>
      </c>
      <c r="H434" s="76">
        <v>3422540</v>
      </c>
      <c r="I434" s="76">
        <v>32500</v>
      </c>
      <c r="J434" s="76">
        <v>335768</v>
      </c>
      <c r="K434" s="30"/>
      <c r="L434" s="163"/>
      <c r="M434" s="69"/>
      <c r="N434" s="181"/>
      <c r="O434" s="62"/>
      <c r="P434" s="38"/>
      <c r="R434" s="158"/>
      <c r="S434" s="158"/>
      <c r="T434" s="158"/>
      <c r="U434" s="158"/>
    </row>
    <row r="435" spans="1:21" ht="15">
      <c r="A435" s="77">
        <v>404</v>
      </c>
      <c r="B435" s="78" t="s">
        <v>357</v>
      </c>
      <c r="C435" s="77" t="s">
        <v>358</v>
      </c>
      <c r="D435" s="77" t="s">
        <v>272</v>
      </c>
      <c r="E435" s="79" t="s">
        <v>359</v>
      </c>
      <c r="F435" s="75">
        <f t="shared" si="11"/>
        <v>68475162</v>
      </c>
      <c r="G435" s="76">
        <v>15127762</v>
      </c>
      <c r="H435" s="76">
        <v>22427380</v>
      </c>
      <c r="I435" s="76">
        <v>7696668</v>
      </c>
      <c r="J435" s="76">
        <v>23223352</v>
      </c>
      <c r="K435" s="30"/>
      <c r="L435" s="163"/>
      <c r="M435" s="69"/>
      <c r="N435" s="181"/>
      <c r="O435" s="62"/>
      <c r="P435" s="38"/>
      <c r="R435" s="158"/>
      <c r="S435" s="158"/>
      <c r="T435" s="158"/>
      <c r="U435" s="158"/>
    </row>
    <row r="436" spans="1:21" ht="15">
      <c r="A436" s="77">
        <v>405</v>
      </c>
      <c r="B436" s="78" t="s">
        <v>360</v>
      </c>
      <c r="C436" s="77" t="s">
        <v>361</v>
      </c>
      <c r="D436" s="77" t="s">
        <v>272</v>
      </c>
      <c r="E436" s="79" t="s">
        <v>362</v>
      </c>
      <c r="F436" s="75">
        <f t="shared" si="11"/>
        <v>10942035</v>
      </c>
      <c r="G436" s="76">
        <v>1321800</v>
      </c>
      <c r="H436" s="76">
        <v>4893558</v>
      </c>
      <c r="I436" s="76">
        <v>2535301</v>
      </c>
      <c r="J436" s="76">
        <v>2191376</v>
      </c>
      <c r="K436" s="30"/>
      <c r="L436" s="163"/>
      <c r="M436" s="69"/>
      <c r="N436" s="181"/>
      <c r="O436" s="62"/>
      <c r="P436" s="38"/>
      <c r="R436" s="158"/>
      <c r="S436" s="158"/>
      <c r="T436" s="158"/>
      <c r="U436" s="158"/>
    </row>
    <row r="437" spans="1:21" ht="15">
      <c r="A437" s="77">
        <v>406</v>
      </c>
      <c r="B437" s="78" t="s">
        <v>363</v>
      </c>
      <c r="C437" s="77" t="s">
        <v>364</v>
      </c>
      <c r="D437" s="77" t="s">
        <v>272</v>
      </c>
      <c r="E437" s="79" t="s">
        <v>365</v>
      </c>
      <c r="F437" s="75">
        <f t="shared" si="11"/>
        <v>30964896</v>
      </c>
      <c r="G437" s="76">
        <v>7201598</v>
      </c>
      <c r="H437" s="76">
        <v>13509741</v>
      </c>
      <c r="I437" s="76">
        <v>1434200</v>
      </c>
      <c r="J437" s="76">
        <v>8819357</v>
      </c>
      <c r="K437" s="30"/>
      <c r="L437" s="163"/>
      <c r="M437" s="69"/>
      <c r="N437" s="181"/>
      <c r="O437" s="62"/>
      <c r="P437" s="38"/>
      <c r="R437" s="158"/>
      <c r="S437" s="158"/>
      <c r="T437" s="158"/>
      <c r="U437" s="158"/>
    </row>
    <row r="438" spans="1:21" ht="15">
      <c r="A438" s="77">
        <v>407</v>
      </c>
      <c r="B438" s="78" t="s">
        <v>366</v>
      </c>
      <c r="C438" s="77" t="s">
        <v>367</v>
      </c>
      <c r="D438" s="77" t="s">
        <v>272</v>
      </c>
      <c r="E438" s="79" t="s">
        <v>368</v>
      </c>
      <c r="F438" s="75">
        <f t="shared" si="11"/>
        <v>25068012</v>
      </c>
      <c r="G438" s="76">
        <v>1421500</v>
      </c>
      <c r="H438" s="76">
        <v>13848048</v>
      </c>
      <c r="I438" s="76">
        <v>1279155</v>
      </c>
      <c r="J438" s="76">
        <v>8519309</v>
      </c>
      <c r="K438" s="30"/>
      <c r="L438" s="163"/>
      <c r="M438" s="69"/>
      <c r="N438" s="181"/>
      <c r="O438" s="62"/>
      <c r="P438" s="38"/>
      <c r="R438" s="158"/>
      <c r="S438" s="158"/>
      <c r="T438" s="158"/>
      <c r="U438" s="158"/>
    </row>
    <row r="439" spans="1:21" ht="15">
      <c r="A439" s="77">
        <v>408</v>
      </c>
      <c r="B439" s="78" t="s">
        <v>369</v>
      </c>
      <c r="C439" s="77" t="s">
        <v>370</v>
      </c>
      <c r="D439" s="77" t="s">
        <v>272</v>
      </c>
      <c r="E439" s="79" t="s">
        <v>371</v>
      </c>
      <c r="F439" s="75">
        <f t="shared" si="11"/>
        <v>4230529</v>
      </c>
      <c r="G439" s="76">
        <v>360650</v>
      </c>
      <c r="H439" s="76">
        <v>2900681</v>
      </c>
      <c r="I439" s="76">
        <v>13500</v>
      </c>
      <c r="J439" s="76">
        <v>955698</v>
      </c>
      <c r="K439" s="30"/>
      <c r="L439" s="163"/>
      <c r="M439" s="69"/>
      <c r="N439" s="181"/>
      <c r="O439" s="62"/>
      <c r="P439" s="38"/>
      <c r="R439" s="158"/>
      <c r="S439" s="158"/>
      <c r="T439" s="158"/>
      <c r="U439" s="158"/>
    </row>
    <row r="440" spans="1:21" ht="15">
      <c r="A440" s="77">
        <v>409</v>
      </c>
      <c r="B440" s="78" t="s">
        <v>372</v>
      </c>
      <c r="C440" s="77" t="s">
        <v>373</v>
      </c>
      <c r="D440" s="77" t="s">
        <v>272</v>
      </c>
      <c r="E440" s="79" t="s">
        <v>374</v>
      </c>
      <c r="F440" s="75">
        <f t="shared" si="11"/>
        <v>6858791</v>
      </c>
      <c r="G440" s="76">
        <v>36000</v>
      </c>
      <c r="H440" s="76">
        <v>3414749</v>
      </c>
      <c r="I440" s="76">
        <v>0</v>
      </c>
      <c r="J440" s="76">
        <v>3408042</v>
      </c>
      <c r="K440" s="30"/>
      <c r="L440" s="163"/>
      <c r="M440" s="69"/>
      <c r="N440" s="181"/>
      <c r="O440" s="60"/>
      <c r="P440" s="38"/>
      <c r="R440" s="158"/>
      <c r="S440" s="158"/>
      <c r="T440" s="158"/>
      <c r="U440" s="158"/>
    </row>
    <row r="441" spans="1:21" ht="15">
      <c r="A441" s="77">
        <v>410</v>
      </c>
      <c r="B441" s="78" t="s">
        <v>375</v>
      </c>
      <c r="C441" s="77" t="s">
        <v>376</v>
      </c>
      <c r="D441" s="77" t="s">
        <v>272</v>
      </c>
      <c r="E441" s="79" t="s">
        <v>377</v>
      </c>
      <c r="F441" s="75">
        <f t="shared" si="11"/>
        <v>37966069</v>
      </c>
      <c r="G441" s="76">
        <v>14769755</v>
      </c>
      <c r="H441" s="76">
        <v>15576301</v>
      </c>
      <c r="I441" s="76">
        <v>915157</v>
      </c>
      <c r="J441" s="76">
        <v>6704856</v>
      </c>
      <c r="K441" s="30"/>
      <c r="L441" s="163"/>
      <c r="M441" s="69"/>
      <c r="N441" s="181"/>
      <c r="O441" s="62"/>
      <c r="P441" s="38"/>
      <c r="R441" s="158"/>
      <c r="S441" s="158"/>
      <c r="T441" s="158"/>
      <c r="U441" s="158"/>
    </row>
    <row r="442" spans="1:21" ht="15">
      <c r="A442" s="77">
        <v>411</v>
      </c>
      <c r="B442" s="78" t="s">
        <v>378</v>
      </c>
      <c r="C442" s="77" t="s">
        <v>379</v>
      </c>
      <c r="D442" s="77" t="s">
        <v>272</v>
      </c>
      <c r="E442" s="79" t="s">
        <v>380</v>
      </c>
      <c r="F442" s="75">
        <f t="shared" si="11"/>
        <v>25106159</v>
      </c>
      <c r="G442" s="76">
        <v>1013997</v>
      </c>
      <c r="H442" s="76">
        <v>10742525</v>
      </c>
      <c r="I442" s="76">
        <v>923000</v>
      </c>
      <c r="J442" s="76">
        <v>12426637</v>
      </c>
      <c r="K442" s="30"/>
      <c r="L442" s="163"/>
      <c r="M442" s="69"/>
      <c r="N442" s="181"/>
      <c r="O442" s="62"/>
      <c r="P442" s="38"/>
      <c r="R442" s="158"/>
      <c r="S442" s="158"/>
      <c r="T442" s="158"/>
      <c r="U442" s="158"/>
    </row>
    <row r="443" spans="1:21" ht="15">
      <c r="A443" s="77">
        <v>412</v>
      </c>
      <c r="B443" s="78" t="s">
        <v>381</v>
      </c>
      <c r="C443" s="77" t="s">
        <v>382</v>
      </c>
      <c r="D443" s="77" t="s">
        <v>272</v>
      </c>
      <c r="E443" s="79" t="s">
        <v>383</v>
      </c>
      <c r="F443" s="75">
        <f t="shared" si="11"/>
        <v>280412</v>
      </c>
      <c r="G443" s="76">
        <v>0</v>
      </c>
      <c r="H443" s="76">
        <v>280412</v>
      </c>
      <c r="I443" s="76">
        <v>0</v>
      </c>
      <c r="J443" s="76">
        <v>0</v>
      </c>
      <c r="K443" s="30"/>
      <c r="L443" s="163"/>
      <c r="M443" s="69"/>
      <c r="N443" s="181"/>
      <c r="O443" s="62"/>
      <c r="P443" s="38"/>
      <c r="R443" s="158"/>
      <c r="S443" s="158"/>
      <c r="T443" s="158"/>
      <c r="U443" s="158"/>
    </row>
    <row r="444" spans="1:21" ht="15">
      <c r="A444" s="77">
        <v>413</v>
      </c>
      <c r="B444" s="78" t="s">
        <v>384</v>
      </c>
      <c r="C444" s="77" t="s">
        <v>385</v>
      </c>
      <c r="D444" s="77" t="s">
        <v>272</v>
      </c>
      <c r="E444" s="79" t="s">
        <v>1135</v>
      </c>
      <c r="F444" s="75">
        <f t="shared" si="11"/>
        <v>15100945</v>
      </c>
      <c r="G444" s="76">
        <v>361046</v>
      </c>
      <c r="H444" s="76">
        <v>9753619</v>
      </c>
      <c r="I444" s="76">
        <v>40000</v>
      </c>
      <c r="J444" s="76">
        <v>4946280</v>
      </c>
      <c r="K444" s="30"/>
      <c r="L444" s="163"/>
      <c r="M444" s="69"/>
      <c r="N444" s="181"/>
      <c r="O444" s="62"/>
      <c r="P444" s="38"/>
      <c r="R444" s="158"/>
      <c r="S444" s="158"/>
      <c r="T444" s="158"/>
      <c r="U444" s="158"/>
    </row>
    <row r="445" spans="1:21" ht="15">
      <c r="A445" s="77">
        <v>414</v>
      </c>
      <c r="B445" s="78" t="s">
        <v>386</v>
      </c>
      <c r="C445" s="77" t="s">
        <v>387</v>
      </c>
      <c r="D445" s="77" t="s">
        <v>272</v>
      </c>
      <c r="E445" s="79" t="s">
        <v>388</v>
      </c>
      <c r="F445" s="75">
        <f t="shared" si="11"/>
        <v>13065496</v>
      </c>
      <c r="G445" s="76">
        <v>6277638</v>
      </c>
      <c r="H445" s="76">
        <v>2785337</v>
      </c>
      <c r="I445" s="76">
        <v>180400</v>
      </c>
      <c r="J445" s="76">
        <v>3822121</v>
      </c>
      <c r="K445" s="47"/>
      <c r="L445" s="163"/>
      <c r="M445" s="69"/>
      <c r="N445" s="181"/>
      <c r="O445" s="62"/>
      <c r="P445" s="38"/>
      <c r="R445" s="158"/>
      <c r="S445" s="158"/>
      <c r="T445" s="158"/>
      <c r="U445" s="158"/>
    </row>
    <row r="446" spans="1:21" ht="15">
      <c r="A446" s="77">
        <v>415</v>
      </c>
      <c r="B446" s="78" t="s">
        <v>390</v>
      </c>
      <c r="C446" s="77" t="s">
        <v>391</v>
      </c>
      <c r="D446" s="77" t="s">
        <v>389</v>
      </c>
      <c r="E446" s="79" t="s">
        <v>392</v>
      </c>
      <c r="F446" s="75">
        <f t="shared" si="11"/>
        <v>14236744</v>
      </c>
      <c r="G446" s="76">
        <v>9298477</v>
      </c>
      <c r="H446" s="76">
        <v>3616309</v>
      </c>
      <c r="I446" s="76">
        <v>610000</v>
      </c>
      <c r="J446" s="76">
        <v>711958</v>
      </c>
      <c r="K446" s="30"/>
      <c r="L446" s="163"/>
      <c r="M446" s="69"/>
      <c r="N446" s="181"/>
      <c r="O446" s="62"/>
      <c r="P446" s="38"/>
      <c r="R446" s="158"/>
      <c r="S446" s="158"/>
      <c r="T446" s="158"/>
      <c r="U446" s="158"/>
    </row>
    <row r="447" spans="1:21" ht="15">
      <c r="A447" s="77">
        <v>416</v>
      </c>
      <c r="B447" s="78" t="s">
        <v>393</v>
      </c>
      <c r="C447" s="77" t="s">
        <v>394</v>
      </c>
      <c r="D447" s="77" t="s">
        <v>389</v>
      </c>
      <c r="E447" s="79" t="s">
        <v>395</v>
      </c>
      <c r="F447" s="75">
        <f t="shared" si="11"/>
        <v>27465171</v>
      </c>
      <c r="G447" s="76">
        <v>7288456</v>
      </c>
      <c r="H447" s="76">
        <v>4060142</v>
      </c>
      <c r="I447" s="76">
        <v>15221700</v>
      </c>
      <c r="J447" s="76">
        <v>894873</v>
      </c>
      <c r="K447" s="30"/>
      <c r="L447" s="163"/>
      <c r="M447" s="69"/>
      <c r="N447" s="181"/>
      <c r="O447" s="62"/>
      <c r="P447" s="38"/>
      <c r="R447" s="158"/>
      <c r="S447" s="158"/>
      <c r="T447" s="158"/>
      <c r="U447" s="158"/>
    </row>
    <row r="448" spans="1:21" ht="15">
      <c r="A448" s="77">
        <v>417</v>
      </c>
      <c r="B448" s="78" t="s">
        <v>396</v>
      </c>
      <c r="C448" s="77" t="s">
        <v>397</v>
      </c>
      <c r="D448" s="77" t="s">
        <v>389</v>
      </c>
      <c r="E448" s="79" t="s">
        <v>398</v>
      </c>
      <c r="F448" s="75">
        <f t="shared" si="11"/>
        <v>25959415</v>
      </c>
      <c r="G448" s="76">
        <v>17967630</v>
      </c>
      <c r="H448" s="76">
        <v>4974855</v>
      </c>
      <c r="I448" s="76">
        <v>1672342</v>
      </c>
      <c r="J448" s="76">
        <v>1344588</v>
      </c>
      <c r="K448" s="30"/>
      <c r="L448" s="163"/>
      <c r="M448" s="69"/>
      <c r="N448" s="181"/>
      <c r="O448" s="62"/>
      <c r="P448" s="38"/>
      <c r="R448" s="158"/>
      <c r="S448" s="158"/>
      <c r="T448" s="158"/>
      <c r="U448" s="158"/>
    </row>
    <row r="449" spans="1:21" ht="15">
      <c r="A449" s="77">
        <v>418</v>
      </c>
      <c r="B449" s="78" t="s">
        <v>399</v>
      </c>
      <c r="C449" s="77" t="s">
        <v>400</v>
      </c>
      <c r="D449" s="77" t="s">
        <v>389</v>
      </c>
      <c r="E449" s="79" t="s">
        <v>401</v>
      </c>
      <c r="F449" s="75">
        <f t="shared" si="11"/>
        <v>7070982</v>
      </c>
      <c r="G449" s="76">
        <v>3133291</v>
      </c>
      <c r="H449" s="76">
        <v>3937691</v>
      </c>
      <c r="I449" s="76">
        <v>0</v>
      </c>
      <c r="J449" s="76">
        <v>0</v>
      </c>
      <c r="K449" s="30"/>
      <c r="L449" s="163"/>
      <c r="M449" s="69"/>
      <c r="N449" s="181"/>
      <c r="O449" s="62"/>
      <c r="P449" s="38"/>
      <c r="R449" s="158"/>
      <c r="S449" s="158"/>
      <c r="T449" s="158"/>
      <c r="U449" s="158"/>
    </row>
    <row r="450" spans="1:21" ht="15">
      <c r="A450" s="77">
        <v>419</v>
      </c>
      <c r="B450" s="78" t="s">
        <v>402</v>
      </c>
      <c r="C450" s="77" t="s">
        <v>403</v>
      </c>
      <c r="D450" s="77" t="s">
        <v>389</v>
      </c>
      <c r="E450" s="79" t="s">
        <v>404</v>
      </c>
      <c r="F450" s="75">
        <f t="shared" si="11"/>
        <v>45995622</v>
      </c>
      <c r="G450" s="76">
        <v>19459880</v>
      </c>
      <c r="H450" s="76">
        <v>22623891</v>
      </c>
      <c r="I450" s="76">
        <v>395900</v>
      </c>
      <c r="J450" s="76">
        <v>3515951</v>
      </c>
      <c r="K450" s="30"/>
      <c r="L450" s="163"/>
      <c r="M450" s="69"/>
      <c r="N450" s="181"/>
      <c r="O450" s="62"/>
      <c r="P450" s="38"/>
      <c r="R450" s="158"/>
      <c r="S450" s="158"/>
      <c r="T450" s="158"/>
      <c r="U450" s="158"/>
    </row>
    <row r="451" spans="1:21" ht="15">
      <c r="A451" s="77">
        <v>420</v>
      </c>
      <c r="B451" s="78" t="s">
        <v>405</v>
      </c>
      <c r="C451" s="77" t="s">
        <v>406</v>
      </c>
      <c r="D451" s="77" t="s">
        <v>389</v>
      </c>
      <c r="E451" s="79" t="s">
        <v>407</v>
      </c>
      <c r="F451" s="75">
        <f t="shared" si="11"/>
        <v>117776313</v>
      </c>
      <c r="G451" s="76">
        <v>48990230</v>
      </c>
      <c r="H451" s="76">
        <v>30601615</v>
      </c>
      <c r="I451" s="76">
        <v>2118937</v>
      </c>
      <c r="J451" s="76">
        <v>36065531</v>
      </c>
      <c r="K451" s="30"/>
      <c r="L451" s="163"/>
      <c r="M451" s="69"/>
      <c r="N451" s="181"/>
      <c r="O451" s="62"/>
      <c r="P451" s="38"/>
      <c r="R451" s="158"/>
      <c r="S451" s="158"/>
      <c r="T451" s="158"/>
      <c r="U451" s="158"/>
    </row>
    <row r="452" spans="1:21" ht="15">
      <c r="A452" s="77">
        <v>421</v>
      </c>
      <c r="B452" s="78" t="s">
        <v>408</v>
      </c>
      <c r="C452" s="77" t="s">
        <v>409</v>
      </c>
      <c r="D452" s="77" t="s">
        <v>389</v>
      </c>
      <c r="E452" s="79" t="s">
        <v>3</v>
      </c>
      <c r="F452" s="75">
        <f t="shared" si="11"/>
        <v>222127362</v>
      </c>
      <c r="G452" s="76">
        <v>81448268</v>
      </c>
      <c r="H452" s="76">
        <v>44567019</v>
      </c>
      <c r="I452" s="76">
        <v>36899206</v>
      </c>
      <c r="J452" s="76">
        <v>59212869</v>
      </c>
      <c r="K452" s="47"/>
      <c r="L452" s="163"/>
      <c r="M452" s="69"/>
      <c r="N452" s="181"/>
      <c r="O452" s="62"/>
      <c r="P452" s="38"/>
      <c r="R452" s="158"/>
      <c r="S452" s="158"/>
      <c r="T452" s="158"/>
      <c r="U452" s="158"/>
    </row>
    <row r="453" spans="1:21" ht="15">
      <c r="A453" s="77">
        <v>422</v>
      </c>
      <c r="B453" s="78" t="s">
        <v>410</v>
      </c>
      <c r="C453" s="77" t="s">
        <v>411</v>
      </c>
      <c r="D453" s="77" t="s">
        <v>389</v>
      </c>
      <c r="E453" s="79" t="s">
        <v>412</v>
      </c>
      <c r="F453" s="75">
        <f aca="true" t="shared" si="12" ref="F453:F516">G453+H453+I453+J453</f>
        <v>2876359</v>
      </c>
      <c r="G453" s="76">
        <v>1620015</v>
      </c>
      <c r="H453" s="76">
        <v>500925</v>
      </c>
      <c r="I453" s="76">
        <v>377430</v>
      </c>
      <c r="J453" s="76">
        <v>377989</v>
      </c>
      <c r="K453" s="30"/>
      <c r="L453" s="163"/>
      <c r="M453" s="69"/>
      <c r="N453" s="181"/>
      <c r="O453" s="62"/>
      <c r="P453" s="38"/>
      <c r="R453" s="158"/>
      <c r="S453" s="158"/>
      <c r="T453" s="158"/>
      <c r="U453" s="158"/>
    </row>
    <row r="454" spans="1:21" ht="15">
      <c r="A454" s="77">
        <v>423</v>
      </c>
      <c r="B454" s="78" t="s">
        <v>413</v>
      </c>
      <c r="C454" s="77" t="s">
        <v>414</v>
      </c>
      <c r="D454" s="77" t="s">
        <v>389</v>
      </c>
      <c r="E454" s="79" t="s">
        <v>415</v>
      </c>
      <c r="F454" s="75">
        <f t="shared" si="12"/>
        <v>15349557</v>
      </c>
      <c r="G454" s="76">
        <v>8720470</v>
      </c>
      <c r="H454" s="76">
        <v>5938286</v>
      </c>
      <c r="I454" s="76">
        <v>0</v>
      </c>
      <c r="J454" s="76">
        <v>690801</v>
      </c>
      <c r="K454" s="30"/>
      <c r="L454" s="163"/>
      <c r="M454" s="69"/>
      <c r="N454" s="181"/>
      <c r="O454" s="62"/>
      <c r="P454" s="38"/>
      <c r="R454" s="158"/>
      <c r="S454" s="158"/>
      <c r="T454" s="158"/>
      <c r="U454" s="158"/>
    </row>
    <row r="455" spans="1:21" ht="15">
      <c r="A455" s="77">
        <v>424</v>
      </c>
      <c r="B455" s="78" t="s">
        <v>416</v>
      </c>
      <c r="C455" s="77" t="s">
        <v>417</v>
      </c>
      <c r="D455" s="77" t="s">
        <v>389</v>
      </c>
      <c r="E455" s="79" t="s">
        <v>418</v>
      </c>
      <c r="F455" s="75">
        <f t="shared" si="12"/>
        <v>4596484</v>
      </c>
      <c r="G455" s="76">
        <v>2379200</v>
      </c>
      <c r="H455" s="76">
        <v>2217284</v>
      </c>
      <c r="I455" s="76">
        <v>0</v>
      </c>
      <c r="J455" s="76">
        <v>0</v>
      </c>
      <c r="K455" s="30"/>
      <c r="L455" s="163"/>
      <c r="M455" s="69"/>
      <c r="N455" s="181"/>
      <c r="O455" s="62"/>
      <c r="P455" s="38"/>
      <c r="R455" s="158"/>
      <c r="S455" s="158"/>
      <c r="T455" s="158"/>
      <c r="U455" s="158"/>
    </row>
    <row r="456" spans="1:21" ht="15">
      <c r="A456" s="77">
        <v>425</v>
      </c>
      <c r="B456" s="78" t="s">
        <v>419</v>
      </c>
      <c r="C456" s="77" t="s">
        <v>420</v>
      </c>
      <c r="D456" s="77" t="s">
        <v>389</v>
      </c>
      <c r="E456" s="79" t="s">
        <v>421</v>
      </c>
      <c r="F456" s="75">
        <f t="shared" si="12"/>
        <v>83714110</v>
      </c>
      <c r="G456" s="76">
        <v>15586237</v>
      </c>
      <c r="H456" s="76">
        <v>51800405</v>
      </c>
      <c r="I456" s="76">
        <v>10227883</v>
      </c>
      <c r="J456" s="76">
        <v>6099585</v>
      </c>
      <c r="K456" s="30"/>
      <c r="L456" s="163"/>
      <c r="M456" s="69"/>
      <c r="N456" s="181"/>
      <c r="O456" s="62"/>
      <c r="P456" s="38"/>
      <c r="R456" s="158"/>
      <c r="S456" s="158"/>
      <c r="T456" s="158"/>
      <c r="U456" s="158"/>
    </row>
    <row r="457" spans="1:21" ht="15">
      <c r="A457" s="77">
        <v>426</v>
      </c>
      <c r="B457" s="78" t="s">
        <v>422</v>
      </c>
      <c r="C457" s="77" t="s">
        <v>423</v>
      </c>
      <c r="D457" s="77" t="s">
        <v>389</v>
      </c>
      <c r="E457" s="79" t="s">
        <v>424</v>
      </c>
      <c r="F457" s="75">
        <f t="shared" si="12"/>
        <v>35205776</v>
      </c>
      <c r="G457" s="76">
        <v>15781192</v>
      </c>
      <c r="H457" s="76">
        <v>14608188</v>
      </c>
      <c r="I457" s="76">
        <v>812589</v>
      </c>
      <c r="J457" s="76">
        <v>4003807</v>
      </c>
      <c r="K457" s="30"/>
      <c r="L457" s="163"/>
      <c r="M457" s="69"/>
      <c r="N457" s="181"/>
      <c r="O457" s="62"/>
      <c r="P457" s="38"/>
      <c r="R457" s="158"/>
      <c r="S457" s="158"/>
      <c r="T457" s="158"/>
      <c r="U457" s="158"/>
    </row>
    <row r="458" spans="1:21" ht="15">
      <c r="A458" s="77">
        <v>427</v>
      </c>
      <c r="B458" s="78" t="s">
        <v>425</v>
      </c>
      <c r="C458" s="77" t="s">
        <v>426</v>
      </c>
      <c r="D458" s="77" t="s">
        <v>389</v>
      </c>
      <c r="E458" s="79" t="s">
        <v>427</v>
      </c>
      <c r="F458" s="75">
        <f t="shared" si="12"/>
        <v>932651</v>
      </c>
      <c r="G458" s="76">
        <v>139000</v>
      </c>
      <c r="H458" s="76">
        <v>422408</v>
      </c>
      <c r="I458" s="76">
        <v>0</v>
      </c>
      <c r="J458" s="76">
        <v>371243</v>
      </c>
      <c r="K458" s="30"/>
      <c r="L458" s="163"/>
      <c r="M458" s="69"/>
      <c r="N458" s="181"/>
      <c r="O458" s="62"/>
      <c r="P458" s="38"/>
      <c r="R458" s="158"/>
      <c r="S458" s="158"/>
      <c r="T458" s="158"/>
      <c r="U458" s="158"/>
    </row>
    <row r="459" spans="1:21" ht="15">
      <c r="A459" s="77">
        <v>428</v>
      </c>
      <c r="B459" s="78" t="s">
        <v>428</v>
      </c>
      <c r="C459" s="77" t="s">
        <v>429</v>
      </c>
      <c r="D459" s="77" t="s">
        <v>389</v>
      </c>
      <c r="E459" s="79" t="s">
        <v>430</v>
      </c>
      <c r="F459" s="75">
        <f t="shared" si="12"/>
        <v>195858503</v>
      </c>
      <c r="G459" s="76">
        <v>101082231</v>
      </c>
      <c r="H459" s="76">
        <v>22733693</v>
      </c>
      <c r="I459" s="76">
        <v>38470752</v>
      </c>
      <c r="J459" s="76">
        <v>33571827</v>
      </c>
      <c r="K459" s="30"/>
      <c r="L459" s="163"/>
      <c r="M459" s="69"/>
      <c r="N459" s="181"/>
      <c r="O459" s="62"/>
      <c r="P459" s="38"/>
      <c r="R459" s="158"/>
      <c r="S459" s="158"/>
      <c r="T459" s="158"/>
      <c r="U459" s="158"/>
    </row>
    <row r="460" spans="1:21" ht="15">
      <c r="A460" s="77">
        <v>429</v>
      </c>
      <c r="B460" s="78" t="s">
        <v>431</v>
      </c>
      <c r="C460" s="77" t="s">
        <v>432</v>
      </c>
      <c r="D460" s="77" t="s">
        <v>389</v>
      </c>
      <c r="E460" s="79" t="s">
        <v>433</v>
      </c>
      <c r="F460" s="75">
        <f t="shared" si="12"/>
        <v>0</v>
      </c>
      <c r="G460" s="76">
        <v>0</v>
      </c>
      <c r="H460" s="76">
        <v>0</v>
      </c>
      <c r="I460" s="76">
        <v>0</v>
      </c>
      <c r="J460" s="76">
        <v>0</v>
      </c>
      <c r="K460" s="30"/>
      <c r="L460" s="163"/>
      <c r="M460" s="69"/>
      <c r="N460" s="181"/>
      <c r="O460" s="62"/>
      <c r="P460" s="38"/>
      <c r="R460" s="158"/>
      <c r="S460" s="158"/>
      <c r="T460" s="158"/>
      <c r="U460" s="158"/>
    </row>
    <row r="461" spans="1:31" s="5" customFormat="1" ht="15">
      <c r="A461" s="77">
        <v>430</v>
      </c>
      <c r="B461" s="78" t="s">
        <v>434</v>
      </c>
      <c r="C461" s="77" t="s">
        <v>435</v>
      </c>
      <c r="D461" s="77" t="s">
        <v>389</v>
      </c>
      <c r="E461" s="79" t="s">
        <v>436</v>
      </c>
      <c r="F461" s="75">
        <f t="shared" si="12"/>
        <v>23161397</v>
      </c>
      <c r="G461" s="76">
        <v>10359562</v>
      </c>
      <c r="H461" s="76">
        <v>10525804</v>
      </c>
      <c r="I461" s="76">
        <v>806816</v>
      </c>
      <c r="J461" s="76">
        <v>1469215</v>
      </c>
      <c r="K461" s="30"/>
      <c r="L461" s="163"/>
      <c r="M461" s="69"/>
      <c r="N461" s="181"/>
      <c r="O461" s="62"/>
      <c r="P461" s="38"/>
      <c r="R461" s="38"/>
      <c r="S461" s="38"/>
      <c r="T461" s="38"/>
      <c r="U461" s="38"/>
      <c r="AE461" s="177"/>
    </row>
    <row r="462" spans="1:21" ht="15">
      <c r="A462" s="77">
        <v>431</v>
      </c>
      <c r="B462" s="78" t="s">
        <v>437</v>
      </c>
      <c r="C462" s="77" t="s">
        <v>438</v>
      </c>
      <c r="D462" s="77" t="s">
        <v>389</v>
      </c>
      <c r="E462" s="79" t="s">
        <v>439</v>
      </c>
      <c r="F462" s="75">
        <f t="shared" si="12"/>
        <v>135969430</v>
      </c>
      <c r="G462" s="76">
        <v>104474228</v>
      </c>
      <c r="H462" s="76">
        <v>30065481</v>
      </c>
      <c r="I462" s="76">
        <v>1057000</v>
      </c>
      <c r="J462" s="76">
        <v>372721</v>
      </c>
      <c r="K462" s="30"/>
      <c r="L462" s="163"/>
      <c r="M462" s="69"/>
      <c r="N462" s="181"/>
      <c r="O462" s="62"/>
      <c r="P462" s="38"/>
      <c r="R462" s="158"/>
      <c r="S462" s="158"/>
      <c r="T462" s="158"/>
      <c r="U462" s="158"/>
    </row>
    <row r="463" spans="1:21" ht="15">
      <c r="A463" s="77">
        <v>432</v>
      </c>
      <c r="B463" s="78" t="s">
        <v>440</v>
      </c>
      <c r="C463" s="77" t="s">
        <v>441</v>
      </c>
      <c r="D463" s="77" t="s">
        <v>389</v>
      </c>
      <c r="E463" s="79" t="s">
        <v>442</v>
      </c>
      <c r="F463" s="75">
        <f t="shared" si="12"/>
        <v>42310006</v>
      </c>
      <c r="G463" s="76">
        <v>16073795</v>
      </c>
      <c r="H463" s="76">
        <v>15549346</v>
      </c>
      <c r="I463" s="76">
        <v>600185</v>
      </c>
      <c r="J463" s="76">
        <v>10086680</v>
      </c>
      <c r="K463" s="30"/>
      <c r="L463" s="163"/>
      <c r="M463" s="69"/>
      <c r="N463" s="181"/>
      <c r="O463" s="62"/>
      <c r="P463" s="38"/>
      <c r="R463" s="158"/>
      <c r="S463" s="158"/>
      <c r="T463" s="158"/>
      <c r="U463" s="158"/>
    </row>
    <row r="464" spans="1:21" ht="15">
      <c r="A464" s="77">
        <v>433</v>
      </c>
      <c r="B464" s="78" t="s">
        <v>443</v>
      </c>
      <c r="C464" s="77" t="s">
        <v>444</v>
      </c>
      <c r="D464" s="77" t="s">
        <v>389</v>
      </c>
      <c r="E464" s="79" t="s">
        <v>445</v>
      </c>
      <c r="F464" s="75">
        <f t="shared" si="12"/>
        <v>28710798</v>
      </c>
      <c r="G464" s="76">
        <v>25918452</v>
      </c>
      <c r="H464" s="76">
        <v>1366141</v>
      </c>
      <c r="I464" s="76">
        <v>188000</v>
      </c>
      <c r="J464" s="76">
        <v>1238205</v>
      </c>
      <c r="K464" s="30"/>
      <c r="L464" s="163"/>
      <c r="M464" s="69"/>
      <c r="N464" s="181"/>
      <c r="O464" s="62"/>
      <c r="P464" s="38"/>
      <c r="R464" s="158"/>
      <c r="S464" s="158"/>
      <c r="T464" s="158"/>
      <c r="U464" s="158"/>
    </row>
    <row r="465" spans="1:21" ht="15">
      <c r="A465" s="77">
        <v>434</v>
      </c>
      <c r="B465" s="78" t="s">
        <v>446</v>
      </c>
      <c r="C465" s="77" t="s">
        <v>447</v>
      </c>
      <c r="D465" s="77" t="s">
        <v>389</v>
      </c>
      <c r="E465" s="79" t="s">
        <v>225</v>
      </c>
      <c r="F465" s="75">
        <f t="shared" si="12"/>
        <v>8087909</v>
      </c>
      <c r="G465" s="76">
        <v>3619003</v>
      </c>
      <c r="H465" s="76">
        <v>3563578</v>
      </c>
      <c r="I465" s="76">
        <v>432652</v>
      </c>
      <c r="J465" s="76">
        <v>472676</v>
      </c>
      <c r="K465" s="30"/>
      <c r="L465" s="163"/>
      <c r="M465" s="69"/>
      <c r="N465" s="181"/>
      <c r="O465" s="62"/>
      <c r="P465" s="38"/>
      <c r="R465" s="158"/>
      <c r="S465" s="158"/>
      <c r="T465" s="158"/>
      <c r="U465" s="158"/>
    </row>
    <row r="466" spans="1:21" ht="15">
      <c r="A466" s="77">
        <v>435</v>
      </c>
      <c r="B466" s="78" t="s">
        <v>448</v>
      </c>
      <c r="C466" s="77" t="s">
        <v>449</v>
      </c>
      <c r="D466" s="77" t="s">
        <v>389</v>
      </c>
      <c r="E466" s="79" t="s">
        <v>450</v>
      </c>
      <c r="F466" s="75">
        <f t="shared" si="12"/>
        <v>1445868</v>
      </c>
      <c r="G466" s="76">
        <v>948180</v>
      </c>
      <c r="H466" s="76">
        <v>460638</v>
      </c>
      <c r="I466" s="76">
        <v>0</v>
      </c>
      <c r="J466" s="76">
        <v>37050</v>
      </c>
      <c r="K466" s="47"/>
      <c r="L466" s="163"/>
      <c r="M466" s="69"/>
      <c r="N466" s="181"/>
      <c r="O466" s="62"/>
      <c r="P466" s="38"/>
      <c r="R466" s="158"/>
      <c r="S466" s="158"/>
      <c r="T466" s="158"/>
      <c r="U466" s="158"/>
    </row>
    <row r="467" spans="1:21" ht="15">
      <c r="A467" s="77">
        <v>436</v>
      </c>
      <c r="B467" s="78" t="s">
        <v>451</v>
      </c>
      <c r="C467" s="77" t="s">
        <v>452</v>
      </c>
      <c r="D467" s="77" t="s">
        <v>389</v>
      </c>
      <c r="E467" s="79" t="s">
        <v>453</v>
      </c>
      <c r="F467" s="75">
        <f t="shared" si="12"/>
        <v>0</v>
      </c>
      <c r="G467" s="76">
        <v>0</v>
      </c>
      <c r="H467" s="76">
        <v>0</v>
      </c>
      <c r="I467" s="76">
        <v>0</v>
      </c>
      <c r="J467" s="76">
        <v>0</v>
      </c>
      <c r="K467" s="30"/>
      <c r="L467" s="163"/>
      <c r="M467" s="69"/>
      <c r="N467" s="181"/>
      <c r="O467" s="62"/>
      <c r="P467" s="38"/>
      <c r="R467" s="158"/>
      <c r="S467" s="158"/>
      <c r="T467" s="158"/>
      <c r="U467" s="158"/>
    </row>
    <row r="468" spans="1:21" ht="15">
      <c r="A468" s="77">
        <v>437</v>
      </c>
      <c r="B468" s="78" t="s">
        <v>454</v>
      </c>
      <c r="C468" s="77" t="s">
        <v>455</v>
      </c>
      <c r="D468" s="77" t="s">
        <v>389</v>
      </c>
      <c r="E468" s="79" t="s">
        <v>456</v>
      </c>
      <c r="F468" s="75">
        <f t="shared" si="12"/>
        <v>36067510</v>
      </c>
      <c r="G468" s="76">
        <v>29860494</v>
      </c>
      <c r="H468" s="76">
        <v>3276859</v>
      </c>
      <c r="I468" s="76">
        <v>2317073</v>
      </c>
      <c r="J468" s="76">
        <v>613084</v>
      </c>
      <c r="K468" s="30"/>
      <c r="L468" s="163"/>
      <c r="M468" s="69"/>
      <c r="N468" s="181"/>
      <c r="O468" s="62"/>
      <c r="P468" s="38"/>
      <c r="R468" s="158"/>
      <c r="S468" s="158"/>
      <c r="T468" s="158"/>
      <c r="U468" s="158"/>
    </row>
    <row r="469" spans="1:21" ht="15">
      <c r="A469" s="77">
        <v>438</v>
      </c>
      <c r="B469" s="78" t="s">
        <v>457</v>
      </c>
      <c r="C469" s="77" t="s">
        <v>458</v>
      </c>
      <c r="D469" s="77" t="s">
        <v>389</v>
      </c>
      <c r="E469" s="79" t="s">
        <v>459</v>
      </c>
      <c r="F469" s="75">
        <f t="shared" si="12"/>
        <v>27649773</v>
      </c>
      <c r="G469" s="76">
        <v>9240773</v>
      </c>
      <c r="H469" s="76">
        <v>13969395</v>
      </c>
      <c r="I469" s="76">
        <v>120500</v>
      </c>
      <c r="J469" s="76">
        <v>4319105</v>
      </c>
      <c r="K469" s="30"/>
      <c r="L469" s="163"/>
      <c r="M469" s="69"/>
      <c r="N469" s="181"/>
      <c r="O469" s="62"/>
      <c r="P469" s="38"/>
      <c r="R469" s="158"/>
      <c r="S469" s="158"/>
      <c r="T469" s="158"/>
      <c r="U469" s="158"/>
    </row>
    <row r="470" spans="1:21" ht="15">
      <c r="A470" s="77">
        <v>439</v>
      </c>
      <c r="B470" s="78" t="s">
        <v>460</v>
      </c>
      <c r="C470" s="77" t="s">
        <v>461</v>
      </c>
      <c r="D470" s="77" t="s">
        <v>389</v>
      </c>
      <c r="E470" s="79" t="s">
        <v>462</v>
      </c>
      <c r="F470" s="75">
        <f t="shared" si="12"/>
        <v>12593853</v>
      </c>
      <c r="G470" s="76">
        <v>5910281</v>
      </c>
      <c r="H470" s="76">
        <v>6254430</v>
      </c>
      <c r="I470" s="76">
        <v>0</v>
      </c>
      <c r="J470" s="76">
        <v>429142</v>
      </c>
      <c r="K470" s="30"/>
      <c r="L470" s="163"/>
      <c r="M470" s="69"/>
      <c r="N470" s="181"/>
      <c r="O470" s="62"/>
      <c r="P470" s="38"/>
      <c r="R470" s="158"/>
      <c r="S470" s="158"/>
      <c r="T470" s="158"/>
      <c r="U470" s="158"/>
    </row>
    <row r="471" spans="1:21" ht="15">
      <c r="A471" s="77">
        <v>440</v>
      </c>
      <c r="B471" s="78" t="s">
        <v>463</v>
      </c>
      <c r="C471" s="77" t="s">
        <v>464</v>
      </c>
      <c r="D471" s="77" t="s">
        <v>389</v>
      </c>
      <c r="E471" s="79" t="s">
        <v>465</v>
      </c>
      <c r="F471" s="75">
        <f t="shared" si="12"/>
        <v>10658609</v>
      </c>
      <c r="G471" s="76">
        <v>6683700</v>
      </c>
      <c r="H471" s="76">
        <v>1557318</v>
      </c>
      <c r="I471" s="76">
        <v>0</v>
      </c>
      <c r="J471" s="76">
        <v>2417591</v>
      </c>
      <c r="K471" s="30"/>
      <c r="L471" s="163"/>
      <c r="M471" s="69"/>
      <c r="N471" s="181"/>
      <c r="O471" s="62"/>
      <c r="P471" s="38"/>
      <c r="R471" s="158"/>
      <c r="S471" s="158"/>
      <c r="T471" s="158"/>
      <c r="U471" s="158"/>
    </row>
    <row r="472" spans="1:21" ht="15">
      <c r="A472" s="77">
        <v>441</v>
      </c>
      <c r="B472" s="78" t="s">
        <v>466</v>
      </c>
      <c r="C472" s="77" t="s">
        <v>467</v>
      </c>
      <c r="D472" s="77" t="s">
        <v>389</v>
      </c>
      <c r="E472" s="79" t="s">
        <v>468</v>
      </c>
      <c r="F472" s="75">
        <f t="shared" si="12"/>
        <v>18101181</v>
      </c>
      <c r="G472" s="76">
        <v>13335510</v>
      </c>
      <c r="H472" s="76">
        <v>4704271</v>
      </c>
      <c r="I472" s="76">
        <v>0</v>
      </c>
      <c r="J472" s="76">
        <v>61400</v>
      </c>
      <c r="K472" s="30"/>
      <c r="L472" s="163"/>
      <c r="M472" s="69"/>
      <c r="N472" s="181"/>
      <c r="O472" s="62"/>
      <c r="P472" s="38"/>
      <c r="R472" s="158"/>
      <c r="S472" s="158"/>
      <c r="T472" s="158"/>
      <c r="U472" s="158"/>
    </row>
    <row r="473" spans="1:21" ht="15">
      <c r="A473" s="77">
        <v>442</v>
      </c>
      <c r="B473" s="78" t="s">
        <v>469</v>
      </c>
      <c r="C473" s="77" t="s">
        <v>470</v>
      </c>
      <c r="D473" s="77" t="s">
        <v>389</v>
      </c>
      <c r="E473" s="79" t="s">
        <v>471</v>
      </c>
      <c r="F473" s="75">
        <f t="shared" si="12"/>
        <v>24203753</v>
      </c>
      <c r="G473" s="76">
        <v>10162312</v>
      </c>
      <c r="H473" s="76">
        <v>2932710</v>
      </c>
      <c r="I473" s="76">
        <v>9662151</v>
      </c>
      <c r="J473" s="76">
        <v>1446580</v>
      </c>
      <c r="K473" s="30"/>
      <c r="L473" s="163"/>
      <c r="M473" s="69"/>
      <c r="N473" s="181"/>
      <c r="O473" s="62"/>
      <c r="P473" s="38"/>
      <c r="R473" s="158"/>
      <c r="S473" s="158"/>
      <c r="T473" s="158"/>
      <c r="U473" s="158"/>
    </row>
    <row r="474" spans="1:21" ht="15">
      <c r="A474" s="77">
        <v>443</v>
      </c>
      <c r="B474" s="78" t="s">
        <v>472</v>
      </c>
      <c r="C474" s="77" t="s">
        <v>473</v>
      </c>
      <c r="D474" s="77" t="s">
        <v>389</v>
      </c>
      <c r="E474" s="79" t="s">
        <v>474</v>
      </c>
      <c r="F474" s="75">
        <f t="shared" si="12"/>
        <v>1800579</v>
      </c>
      <c r="G474" s="76">
        <v>5000</v>
      </c>
      <c r="H474" s="76">
        <v>609208</v>
      </c>
      <c r="I474" s="76">
        <v>0</v>
      </c>
      <c r="J474" s="76">
        <v>1186371</v>
      </c>
      <c r="K474" s="30"/>
      <c r="L474" s="163"/>
      <c r="M474" s="69"/>
      <c r="N474" s="181"/>
      <c r="O474" s="62"/>
      <c r="P474" s="38"/>
      <c r="R474" s="158"/>
      <c r="S474" s="158"/>
      <c r="T474" s="158"/>
      <c r="U474" s="158"/>
    </row>
    <row r="475" spans="1:21" ht="15">
      <c r="A475" s="77">
        <v>444</v>
      </c>
      <c r="B475" s="78" t="s">
        <v>475</v>
      </c>
      <c r="C475" s="77" t="s">
        <v>476</v>
      </c>
      <c r="D475" s="77" t="s">
        <v>389</v>
      </c>
      <c r="E475" s="79" t="s">
        <v>477</v>
      </c>
      <c r="F475" s="75">
        <f t="shared" si="12"/>
        <v>81557142</v>
      </c>
      <c r="G475" s="76">
        <v>38557073</v>
      </c>
      <c r="H475" s="76">
        <v>16882930</v>
      </c>
      <c r="I475" s="76">
        <v>9996568</v>
      </c>
      <c r="J475" s="76">
        <v>16120571</v>
      </c>
      <c r="K475" s="30"/>
      <c r="L475" s="163"/>
      <c r="M475" s="69"/>
      <c r="N475" s="181"/>
      <c r="O475" s="62"/>
      <c r="P475" s="38"/>
      <c r="R475" s="158"/>
      <c r="S475" s="158"/>
      <c r="T475" s="158"/>
      <c r="U475" s="158"/>
    </row>
    <row r="476" spans="1:21" ht="15">
      <c r="A476" s="77">
        <v>445</v>
      </c>
      <c r="B476" s="78" t="s">
        <v>478</v>
      </c>
      <c r="C476" s="77" t="s">
        <v>479</v>
      </c>
      <c r="D476" s="77" t="s">
        <v>389</v>
      </c>
      <c r="E476" s="79" t="s">
        <v>480</v>
      </c>
      <c r="F476" s="75">
        <f t="shared" si="12"/>
        <v>23850</v>
      </c>
      <c r="G476" s="76">
        <v>20000</v>
      </c>
      <c r="H476" s="76">
        <v>3850</v>
      </c>
      <c r="I476" s="76">
        <v>0</v>
      </c>
      <c r="J476" s="76">
        <v>0</v>
      </c>
      <c r="K476" s="30"/>
      <c r="L476" s="163"/>
      <c r="M476" s="69"/>
      <c r="N476" s="181"/>
      <c r="O476" s="60"/>
      <c r="P476" s="38"/>
      <c r="R476" s="158"/>
      <c r="S476" s="158"/>
      <c r="T476" s="158"/>
      <c r="U476" s="158"/>
    </row>
    <row r="477" spans="1:21" ht="15">
      <c r="A477" s="77">
        <v>446</v>
      </c>
      <c r="B477" s="78" t="s">
        <v>481</v>
      </c>
      <c r="C477" s="77" t="s">
        <v>482</v>
      </c>
      <c r="D477" s="77" t="s">
        <v>389</v>
      </c>
      <c r="E477" s="79" t="s">
        <v>483</v>
      </c>
      <c r="F477" s="75">
        <f t="shared" si="12"/>
        <v>3727227</v>
      </c>
      <c r="G477" s="76">
        <v>1818300</v>
      </c>
      <c r="H477" s="76">
        <v>1852712</v>
      </c>
      <c r="I477" s="76">
        <v>0</v>
      </c>
      <c r="J477" s="76">
        <v>56215</v>
      </c>
      <c r="K477" s="30"/>
      <c r="L477" s="163"/>
      <c r="M477" s="69"/>
      <c r="N477" s="181"/>
      <c r="O477" s="62"/>
      <c r="P477" s="38"/>
      <c r="R477" s="158"/>
      <c r="S477" s="158"/>
      <c r="T477" s="158"/>
      <c r="U477" s="158"/>
    </row>
    <row r="478" spans="1:21" ht="15">
      <c r="A478" s="77">
        <v>447</v>
      </c>
      <c r="B478" s="78" t="s">
        <v>484</v>
      </c>
      <c r="C478" s="77" t="s">
        <v>485</v>
      </c>
      <c r="D478" s="77" t="s">
        <v>389</v>
      </c>
      <c r="E478" s="79" t="s">
        <v>486</v>
      </c>
      <c r="F478" s="75">
        <f t="shared" si="12"/>
        <v>67391853</v>
      </c>
      <c r="G478" s="76">
        <v>46925742</v>
      </c>
      <c r="H478" s="76">
        <v>9243215</v>
      </c>
      <c r="I478" s="76">
        <v>3458103</v>
      </c>
      <c r="J478" s="76">
        <v>7764793</v>
      </c>
      <c r="K478" s="30"/>
      <c r="L478" s="163"/>
      <c r="M478" s="69"/>
      <c r="N478" s="181"/>
      <c r="O478" s="62"/>
      <c r="P478" s="38"/>
      <c r="R478" s="158"/>
      <c r="S478" s="158"/>
      <c r="T478" s="158"/>
      <c r="U478" s="158"/>
    </row>
    <row r="479" spans="1:21" ht="15">
      <c r="A479" s="77">
        <v>448</v>
      </c>
      <c r="B479" s="78" t="s">
        <v>488</v>
      </c>
      <c r="C479" s="77" t="s">
        <v>489</v>
      </c>
      <c r="D479" s="77" t="s">
        <v>487</v>
      </c>
      <c r="E479" s="79" t="s">
        <v>490</v>
      </c>
      <c r="F479" s="75">
        <f t="shared" si="12"/>
        <v>3743548</v>
      </c>
      <c r="G479" s="76">
        <v>572500</v>
      </c>
      <c r="H479" s="76">
        <v>3134853</v>
      </c>
      <c r="I479" s="76">
        <v>0</v>
      </c>
      <c r="J479" s="76">
        <v>36195</v>
      </c>
      <c r="K479" s="30"/>
      <c r="L479" s="163"/>
      <c r="M479" s="69"/>
      <c r="N479" s="181"/>
      <c r="O479" s="62"/>
      <c r="P479" s="38"/>
      <c r="R479" s="158"/>
      <c r="S479" s="158"/>
      <c r="T479" s="158"/>
      <c r="U479" s="158"/>
    </row>
    <row r="480" spans="1:31" s="5" customFormat="1" ht="15">
      <c r="A480" s="77">
        <v>449</v>
      </c>
      <c r="B480" s="78" t="s">
        <v>491</v>
      </c>
      <c r="C480" s="77" t="s">
        <v>492</v>
      </c>
      <c r="D480" s="77" t="s">
        <v>487</v>
      </c>
      <c r="E480" s="79" t="s">
        <v>493</v>
      </c>
      <c r="F480" s="75">
        <f t="shared" si="12"/>
        <v>85453456</v>
      </c>
      <c r="G480" s="76">
        <v>2263640</v>
      </c>
      <c r="H480" s="76">
        <v>30780442</v>
      </c>
      <c r="I480" s="76">
        <v>4993388</v>
      </c>
      <c r="J480" s="76">
        <v>47415986</v>
      </c>
      <c r="K480" s="30"/>
      <c r="L480" s="163"/>
      <c r="M480" s="69"/>
      <c r="N480" s="181"/>
      <c r="O480" s="62"/>
      <c r="P480" s="38"/>
      <c r="R480" s="38"/>
      <c r="S480" s="38"/>
      <c r="T480" s="38"/>
      <c r="U480" s="38"/>
      <c r="AE480" s="177"/>
    </row>
    <row r="481" spans="1:21" ht="15">
      <c r="A481" s="77">
        <v>450</v>
      </c>
      <c r="B481" s="78" t="s">
        <v>494</v>
      </c>
      <c r="C481" s="77" t="s">
        <v>495</v>
      </c>
      <c r="D481" s="77" t="s">
        <v>487</v>
      </c>
      <c r="E481" s="79" t="s">
        <v>496</v>
      </c>
      <c r="F481" s="75">
        <f t="shared" si="12"/>
        <v>1816538</v>
      </c>
      <c r="G481" s="76">
        <v>0</v>
      </c>
      <c r="H481" s="76">
        <v>1606369</v>
      </c>
      <c r="I481" s="76">
        <v>0</v>
      </c>
      <c r="J481" s="76">
        <v>210169</v>
      </c>
      <c r="K481" s="30"/>
      <c r="L481" s="163"/>
      <c r="M481" s="69"/>
      <c r="N481" s="181"/>
      <c r="O481" s="62"/>
      <c r="P481" s="38"/>
      <c r="R481" s="158"/>
      <c r="S481" s="158"/>
      <c r="T481" s="158"/>
      <c r="U481" s="158"/>
    </row>
    <row r="482" spans="1:21" ht="15">
      <c r="A482" s="77">
        <v>451</v>
      </c>
      <c r="B482" s="78" t="s">
        <v>497</v>
      </c>
      <c r="C482" s="77" t="s">
        <v>498</v>
      </c>
      <c r="D482" s="77" t="s">
        <v>487</v>
      </c>
      <c r="E482" s="79" t="s">
        <v>499</v>
      </c>
      <c r="F482" s="75">
        <f t="shared" si="12"/>
        <v>51174606</v>
      </c>
      <c r="G482" s="76">
        <v>27001100</v>
      </c>
      <c r="H482" s="76">
        <v>11279206</v>
      </c>
      <c r="I482" s="76">
        <v>12754300</v>
      </c>
      <c r="J482" s="76">
        <v>140000</v>
      </c>
      <c r="K482" s="30"/>
      <c r="L482" s="163"/>
      <c r="M482" s="69"/>
      <c r="N482" s="181"/>
      <c r="O482" s="62"/>
      <c r="P482" s="38"/>
      <c r="R482" s="158"/>
      <c r="S482" s="158"/>
      <c r="T482" s="158"/>
      <c r="U482" s="158"/>
    </row>
    <row r="483" spans="1:21" ht="15">
      <c r="A483" s="77">
        <v>452</v>
      </c>
      <c r="B483" s="78" t="s">
        <v>500</v>
      </c>
      <c r="C483" s="77" t="s">
        <v>501</v>
      </c>
      <c r="D483" s="77" t="s">
        <v>487</v>
      </c>
      <c r="E483" s="79" t="s">
        <v>502</v>
      </c>
      <c r="F483" s="75">
        <f t="shared" si="12"/>
        <v>24463279</v>
      </c>
      <c r="G483" s="76">
        <v>12566900</v>
      </c>
      <c r="H483" s="76">
        <v>7855590</v>
      </c>
      <c r="I483" s="76">
        <v>0</v>
      </c>
      <c r="J483" s="76">
        <v>4040789</v>
      </c>
      <c r="K483" s="47"/>
      <c r="L483" s="163"/>
      <c r="M483" s="69"/>
      <c r="N483" s="181"/>
      <c r="O483" s="60"/>
      <c r="P483" s="38"/>
      <c r="R483" s="158"/>
      <c r="S483" s="158"/>
      <c r="T483" s="158"/>
      <c r="U483" s="158"/>
    </row>
    <row r="484" spans="1:21" ht="15">
      <c r="A484" s="77">
        <v>453</v>
      </c>
      <c r="B484" s="78" t="s">
        <v>503</v>
      </c>
      <c r="C484" s="77" t="s">
        <v>504</v>
      </c>
      <c r="D484" s="77" t="s">
        <v>487</v>
      </c>
      <c r="E484" s="79" t="s">
        <v>505</v>
      </c>
      <c r="F484" s="75">
        <f t="shared" si="12"/>
        <v>5759664</v>
      </c>
      <c r="G484" s="76">
        <v>21000</v>
      </c>
      <c r="H484" s="76">
        <v>4820420</v>
      </c>
      <c r="I484" s="76">
        <v>500000</v>
      </c>
      <c r="J484" s="76">
        <v>418244</v>
      </c>
      <c r="K484" s="30"/>
      <c r="L484" s="163"/>
      <c r="M484" s="69"/>
      <c r="N484" s="181"/>
      <c r="O484" s="62"/>
      <c r="P484" s="38"/>
      <c r="R484" s="158"/>
      <c r="S484" s="158"/>
      <c r="T484" s="158"/>
      <c r="U484" s="158"/>
    </row>
    <row r="485" spans="1:21" ht="15">
      <c r="A485" s="77">
        <v>454</v>
      </c>
      <c r="B485" s="78" t="s">
        <v>506</v>
      </c>
      <c r="C485" s="77" t="s">
        <v>507</v>
      </c>
      <c r="D485" s="77" t="s">
        <v>487</v>
      </c>
      <c r="E485" s="79" t="s">
        <v>508</v>
      </c>
      <c r="F485" s="75">
        <f t="shared" si="12"/>
        <v>64761128</v>
      </c>
      <c r="G485" s="76">
        <v>16109450</v>
      </c>
      <c r="H485" s="76">
        <v>28653621</v>
      </c>
      <c r="I485" s="76">
        <v>12237400</v>
      </c>
      <c r="J485" s="76">
        <v>7760657</v>
      </c>
      <c r="K485" s="47"/>
      <c r="L485" s="163"/>
      <c r="M485" s="69"/>
      <c r="N485" s="181"/>
      <c r="O485" s="62"/>
      <c r="P485" s="38"/>
      <c r="R485" s="158"/>
      <c r="S485" s="158"/>
      <c r="T485" s="158"/>
      <c r="U485" s="158"/>
    </row>
    <row r="486" spans="1:21" ht="15">
      <c r="A486" s="77">
        <v>455</v>
      </c>
      <c r="B486" s="78" t="s">
        <v>509</v>
      </c>
      <c r="C486" s="77" t="s">
        <v>510</v>
      </c>
      <c r="D486" s="77" t="s">
        <v>487</v>
      </c>
      <c r="E486" s="79" t="s">
        <v>511</v>
      </c>
      <c r="F486" s="75">
        <f t="shared" si="12"/>
        <v>102189935</v>
      </c>
      <c r="G486" s="76">
        <v>32644153</v>
      </c>
      <c r="H486" s="76">
        <v>15132516</v>
      </c>
      <c r="I486" s="76">
        <v>13621471</v>
      </c>
      <c r="J486" s="76">
        <v>40791795</v>
      </c>
      <c r="K486" s="47"/>
      <c r="L486" s="163"/>
      <c r="M486" s="69"/>
      <c r="N486" s="181"/>
      <c r="O486" s="62"/>
      <c r="P486" s="38"/>
      <c r="R486" s="158"/>
      <c r="S486" s="158"/>
      <c r="T486" s="158"/>
      <c r="U486" s="158"/>
    </row>
    <row r="487" spans="1:21" ht="15">
      <c r="A487" s="77">
        <v>456</v>
      </c>
      <c r="B487" s="78" t="s">
        <v>512</v>
      </c>
      <c r="C487" s="77" t="s">
        <v>513</v>
      </c>
      <c r="D487" s="77" t="s">
        <v>487</v>
      </c>
      <c r="E487" s="79" t="s">
        <v>514</v>
      </c>
      <c r="F487" s="75">
        <f t="shared" si="12"/>
        <v>8455739</v>
      </c>
      <c r="G487" s="76">
        <v>720000</v>
      </c>
      <c r="H487" s="76">
        <v>2955010</v>
      </c>
      <c r="I487" s="76">
        <v>941700</v>
      </c>
      <c r="J487" s="76">
        <v>3839029</v>
      </c>
      <c r="K487" s="30"/>
      <c r="L487" s="163"/>
      <c r="M487" s="69"/>
      <c r="N487" s="181"/>
      <c r="O487" s="62"/>
      <c r="P487" s="38"/>
      <c r="R487" s="158"/>
      <c r="S487" s="158"/>
      <c r="T487" s="158"/>
      <c r="U487" s="158"/>
    </row>
    <row r="488" spans="1:21" ht="15">
      <c r="A488" s="77">
        <v>457</v>
      </c>
      <c r="B488" s="78" t="s">
        <v>515</v>
      </c>
      <c r="C488" s="77" t="s">
        <v>516</v>
      </c>
      <c r="D488" s="77" t="s">
        <v>487</v>
      </c>
      <c r="E488" s="79" t="s">
        <v>517</v>
      </c>
      <c r="F488" s="75">
        <f t="shared" si="12"/>
        <v>648902</v>
      </c>
      <c r="G488" s="76">
        <v>0</v>
      </c>
      <c r="H488" s="76">
        <v>633527</v>
      </c>
      <c r="I488" s="76">
        <v>0</v>
      </c>
      <c r="J488" s="76">
        <v>15375</v>
      </c>
      <c r="K488" s="30"/>
      <c r="L488" s="163"/>
      <c r="M488" s="69"/>
      <c r="N488" s="181"/>
      <c r="O488" s="62"/>
      <c r="P488" s="38"/>
      <c r="R488" s="158"/>
      <c r="S488" s="158"/>
      <c r="T488" s="158"/>
      <c r="U488" s="158"/>
    </row>
    <row r="489" spans="1:21" ht="15">
      <c r="A489" s="77">
        <v>458</v>
      </c>
      <c r="B489" s="78" t="s">
        <v>518</v>
      </c>
      <c r="C489" s="77" t="s">
        <v>519</v>
      </c>
      <c r="D489" s="77" t="s">
        <v>487</v>
      </c>
      <c r="E489" s="79" t="s">
        <v>520</v>
      </c>
      <c r="F489" s="75">
        <f t="shared" si="12"/>
        <v>7835645</v>
      </c>
      <c r="G489" s="76">
        <v>1279176</v>
      </c>
      <c r="H489" s="76">
        <v>5233281</v>
      </c>
      <c r="I489" s="76">
        <v>23500</v>
      </c>
      <c r="J489" s="76">
        <v>1299688</v>
      </c>
      <c r="K489" s="30"/>
      <c r="L489" s="163"/>
      <c r="M489" s="69"/>
      <c r="N489" s="181"/>
      <c r="O489" s="62"/>
      <c r="P489" s="38"/>
      <c r="R489" s="158"/>
      <c r="S489" s="158"/>
      <c r="T489" s="158"/>
      <c r="U489" s="158"/>
    </row>
    <row r="490" spans="1:21" ht="15">
      <c r="A490" s="77">
        <v>459</v>
      </c>
      <c r="B490" s="78" t="s">
        <v>521</v>
      </c>
      <c r="C490" s="77" t="s">
        <v>522</v>
      </c>
      <c r="D490" s="77" t="s">
        <v>487</v>
      </c>
      <c r="E490" s="79" t="s">
        <v>523</v>
      </c>
      <c r="F490" s="75">
        <f t="shared" si="12"/>
        <v>73168957</v>
      </c>
      <c r="G490" s="76">
        <v>540750</v>
      </c>
      <c r="H490" s="76">
        <v>2599056</v>
      </c>
      <c r="I490" s="76">
        <v>42501502</v>
      </c>
      <c r="J490" s="76">
        <v>27527649</v>
      </c>
      <c r="K490" s="30"/>
      <c r="L490" s="163"/>
      <c r="M490" s="69"/>
      <c r="N490" s="181"/>
      <c r="O490" s="62"/>
      <c r="P490" s="38"/>
      <c r="R490" s="158"/>
      <c r="S490" s="158"/>
      <c r="T490" s="158"/>
      <c r="U490" s="158"/>
    </row>
    <row r="491" spans="1:21" ht="15">
      <c r="A491" s="77">
        <v>460</v>
      </c>
      <c r="B491" s="78" t="s">
        <v>524</v>
      </c>
      <c r="C491" s="77" t="s">
        <v>525</v>
      </c>
      <c r="D491" s="77" t="s">
        <v>487</v>
      </c>
      <c r="E491" s="79" t="s">
        <v>526</v>
      </c>
      <c r="F491" s="75">
        <f t="shared" si="12"/>
        <v>9251056</v>
      </c>
      <c r="G491" s="76">
        <v>2940900</v>
      </c>
      <c r="H491" s="76">
        <v>2632232</v>
      </c>
      <c r="I491" s="76">
        <v>93000</v>
      </c>
      <c r="J491" s="76">
        <v>3584924</v>
      </c>
      <c r="K491" s="48"/>
      <c r="L491" s="163"/>
      <c r="M491" s="69"/>
      <c r="N491" s="181"/>
      <c r="O491" s="62"/>
      <c r="P491" s="38"/>
      <c r="R491" s="158"/>
      <c r="S491" s="158"/>
      <c r="T491" s="158"/>
      <c r="U491" s="158"/>
    </row>
    <row r="492" spans="1:21" ht="15">
      <c r="A492" s="77">
        <v>461</v>
      </c>
      <c r="B492" s="78" t="s">
        <v>527</v>
      </c>
      <c r="C492" s="77" t="s">
        <v>528</v>
      </c>
      <c r="D492" s="77" t="s">
        <v>487</v>
      </c>
      <c r="E492" s="79" t="s">
        <v>529</v>
      </c>
      <c r="F492" s="75">
        <f t="shared" si="12"/>
        <v>72657949</v>
      </c>
      <c r="G492" s="76">
        <v>1866900</v>
      </c>
      <c r="H492" s="76">
        <v>18017332</v>
      </c>
      <c r="I492" s="76">
        <v>5145184</v>
      </c>
      <c r="J492" s="76">
        <v>47628533</v>
      </c>
      <c r="K492" s="30"/>
      <c r="L492" s="163"/>
      <c r="M492" s="69"/>
      <c r="N492" s="181"/>
      <c r="O492" s="60"/>
      <c r="P492" s="38"/>
      <c r="R492" s="158"/>
      <c r="S492" s="158"/>
      <c r="T492" s="158"/>
      <c r="U492" s="158"/>
    </row>
    <row r="493" spans="1:21" ht="15">
      <c r="A493" s="77">
        <v>462</v>
      </c>
      <c r="B493" s="78" t="s">
        <v>530</v>
      </c>
      <c r="C493" s="77" t="s">
        <v>531</v>
      </c>
      <c r="D493" s="77" t="s">
        <v>487</v>
      </c>
      <c r="E493" s="79" t="s">
        <v>532</v>
      </c>
      <c r="F493" s="75">
        <f t="shared" si="12"/>
        <v>28272127</v>
      </c>
      <c r="G493" s="76">
        <v>3939130</v>
      </c>
      <c r="H493" s="76">
        <v>19587697</v>
      </c>
      <c r="I493" s="76">
        <v>900700</v>
      </c>
      <c r="J493" s="76">
        <v>3844600</v>
      </c>
      <c r="K493" s="30"/>
      <c r="L493" s="163"/>
      <c r="M493" s="69"/>
      <c r="N493" s="181"/>
      <c r="O493" s="62"/>
      <c r="P493" s="38"/>
      <c r="R493" s="158"/>
      <c r="S493" s="158"/>
      <c r="T493" s="158"/>
      <c r="U493" s="158"/>
    </row>
    <row r="494" spans="1:21" ht="15">
      <c r="A494" s="77">
        <v>463</v>
      </c>
      <c r="B494" s="78" t="s">
        <v>533</v>
      </c>
      <c r="C494" s="77" t="s">
        <v>534</v>
      </c>
      <c r="D494" s="77" t="s">
        <v>487</v>
      </c>
      <c r="E494" s="79" t="s">
        <v>8</v>
      </c>
      <c r="F494" s="75">
        <f t="shared" si="12"/>
        <v>30709453</v>
      </c>
      <c r="G494" s="76">
        <v>180000</v>
      </c>
      <c r="H494" s="76">
        <v>3522466</v>
      </c>
      <c r="I494" s="76">
        <v>3952000</v>
      </c>
      <c r="J494" s="76">
        <v>23054987</v>
      </c>
      <c r="K494" s="30"/>
      <c r="L494" s="163"/>
      <c r="M494" s="69"/>
      <c r="N494" s="181"/>
      <c r="O494" s="60"/>
      <c r="P494" s="38"/>
      <c r="R494" s="158"/>
      <c r="S494" s="158"/>
      <c r="T494" s="158"/>
      <c r="U494" s="158"/>
    </row>
    <row r="495" spans="1:21" ht="15">
      <c r="A495" s="77">
        <v>464</v>
      </c>
      <c r="B495" s="78" t="s">
        <v>536</v>
      </c>
      <c r="C495" s="77" t="s">
        <v>537</v>
      </c>
      <c r="D495" s="77" t="s">
        <v>535</v>
      </c>
      <c r="E495" s="79" t="s">
        <v>538</v>
      </c>
      <c r="F495" s="75">
        <f t="shared" si="12"/>
        <v>2375476</v>
      </c>
      <c r="G495" s="76">
        <v>957310</v>
      </c>
      <c r="H495" s="76">
        <v>566401</v>
      </c>
      <c r="I495" s="76">
        <v>478596</v>
      </c>
      <c r="J495" s="76">
        <v>373169</v>
      </c>
      <c r="K495" s="30"/>
      <c r="L495" s="163"/>
      <c r="M495" s="69"/>
      <c r="N495" s="181"/>
      <c r="O495" s="62"/>
      <c r="P495" s="38"/>
      <c r="R495" s="158"/>
      <c r="S495" s="158"/>
      <c r="T495" s="158"/>
      <c r="U495" s="158"/>
    </row>
    <row r="496" spans="1:21" ht="15">
      <c r="A496" s="77">
        <v>465</v>
      </c>
      <c r="B496" s="78" t="s">
        <v>539</v>
      </c>
      <c r="C496" s="77" t="s">
        <v>540</v>
      </c>
      <c r="D496" s="77" t="s">
        <v>535</v>
      </c>
      <c r="E496" s="79" t="s">
        <v>541</v>
      </c>
      <c r="F496" s="75">
        <f t="shared" si="12"/>
        <v>998343</v>
      </c>
      <c r="G496" s="76">
        <v>329050</v>
      </c>
      <c r="H496" s="76">
        <v>32200</v>
      </c>
      <c r="I496" s="76">
        <v>0</v>
      </c>
      <c r="J496" s="76">
        <v>637093</v>
      </c>
      <c r="K496" s="48"/>
      <c r="L496" s="163"/>
      <c r="M496" s="69"/>
      <c r="N496" s="181"/>
      <c r="O496" s="62"/>
      <c r="P496" s="38"/>
      <c r="R496" s="158"/>
      <c r="S496" s="158"/>
      <c r="T496" s="158"/>
      <c r="U496" s="158"/>
    </row>
    <row r="497" spans="1:21" ht="15">
      <c r="A497" s="77">
        <v>466</v>
      </c>
      <c r="B497" s="78" t="s">
        <v>542</v>
      </c>
      <c r="C497" s="77" t="s">
        <v>543</v>
      </c>
      <c r="D497" s="77" t="s">
        <v>535</v>
      </c>
      <c r="E497" s="79" t="s">
        <v>544</v>
      </c>
      <c r="F497" s="75">
        <f t="shared" si="12"/>
        <v>640493</v>
      </c>
      <c r="G497" s="76">
        <v>0</v>
      </c>
      <c r="H497" s="76">
        <v>198968</v>
      </c>
      <c r="I497" s="76">
        <v>142300</v>
      </c>
      <c r="J497" s="76">
        <v>299225</v>
      </c>
      <c r="K497" s="30"/>
      <c r="L497" s="163"/>
      <c r="M497" s="69"/>
      <c r="N497" s="181"/>
      <c r="O497" s="62"/>
      <c r="P497" s="38"/>
      <c r="R497" s="158"/>
      <c r="S497" s="158"/>
      <c r="T497" s="158"/>
      <c r="U497" s="158"/>
    </row>
    <row r="498" spans="1:31" s="5" customFormat="1" ht="15">
      <c r="A498" s="77">
        <v>467</v>
      </c>
      <c r="B498" s="78" t="s">
        <v>545</v>
      </c>
      <c r="C498" s="77" t="s">
        <v>546</v>
      </c>
      <c r="D498" s="77" t="s">
        <v>535</v>
      </c>
      <c r="E498" s="79" t="s">
        <v>547</v>
      </c>
      <c r="F498" s="75">
        <f t="shared" si="12"/>
        <v>1709058</v>
      </c>
      <c r="G498" s="76">
        <v>365500</v>
      </c>
      <c r="H498" s="76">
        <v>339758</v>
      </c>
      <c r="I498" s="76">
        <v>733807</v>
      </c>
      <c r="J498" s="76">
        <v>269993</v>
      </c>
      <c r="K498" s="30"/>
      <c r="L498" s="163"/>
      <c r="M498" s="69"/>
      <c r="N498" s="181"/>
      <c r="O498" s="62"/>
      <c r="P498" s="38"/>
      <c r="R498" s="38"/>
      <c r="S498" s="38"/>
      <c r="T498" s="38"/>
      <c r="U498" s="38"/>
      <c r="AE498" s="177"/>
    </row>
    <row r="499" spans="1:21" ht="15">
      <c r="A499" s="77">
        <v>468</v>
      </c>
      <c r="B499" s="78" t="s">
        <v>548</v>
      </c>
      <c r="C499" s="77" t="s">
        <v>549</v>
      </c>
      <c r="D499" s="77" t="s">
        <v>535</v>
      </c>
      <c r="E499" s="79" t="s">
        <v>550</v>
      </c>
      <c r="F499" s="75">
        <f t="shared" si="12"/>
        <v>10127048</v>
      </c>
      <c r="G499" s="76">
        <v>0</v>
      </c>
      <c r="H499" s="76">
        <v>469554</v>
      </c>
      <c r="I499" s="76">
        <v>8806230</v>
      </c>
      <c r="J499" s="76">
        <v>851264</v>
      </c>
      <c r="K499" s="30"/>
      <c r="L499" s="163"/>
      <c r="M499" s="69"/>
      <c r="N499" s="181"/>
      <c r="O499" s="62"/>
      <c r="P499" s="38"/>
      <c r="R499" s="158"/>
      <c r="S499" s="158"/>
      <c r="T499" s="158"/>
      <c r="U499" s="158"/>
    </row>
    <row r="500" spans="1:21" ht="15">
      <c r="A500" s="77">
        <v>469</v>
      </c>
      <c r="B500" s="78" t="s">
        <v>551</v>
      </c>
      <c r="C500" s="77" t="s">
        <v>552</v>
      </c>
      <c r="D500" s="77" t="s">
        <v>535</v>
      </c>
      <c r="E500" s="79" t="s">
        <v>553</v>
      </c>
      <c r="F500" s="75">
        <f t="shared" si="12"/>
        <v>13269683</v>
      </c>
      <c r="G500" s="76">
        <v>3710800</v>
      </c>
      <c r="H500" s="76">
        <v>1289797</v>
      </c>
      <c r="I500" s="76">
        <v>1020071</v>
      </c>
      <c r="J500" s="76">
        <v>7249015</v>
      </c>
      <c r="K500" s="30"/>
      <c r="L500" s="163"/>
      <c r="M500" s="69"/>
      <c r="N500" s="181"/>
      <c r="O500" s="62"/>
      <c r="P500" s="38"/>
      <c r="R500" s="158"/>
      <c r="S500" s="158"/>
      <c r="T500" s="158"/>
      <c r="U500" s="158"/>
    </row>
    <row r="501" spans="1:21" ht="15">
      <c r="A501" s="77">
        <v>470</v>
      </c>
      <c r="B501" s="78" t="s">
        <v>554</v>
      </c>
      <c r="C501" s="77" t="s">
        <v>555</v>
      </c>
      <c r="D501" s="77" t="s">
        <v>535</v>
      </c>
      <c r="E501" s="79" t="s">
        <v>556</v>
      </c>
      <c r="F501" s="75">
        <f t="shared" si="12"/>
        <v>1577778</v>
      </c>
      <c r="G501" s="76">
        <v>125000</v>
      </c>
      <c r="H501" s="76">
        <v>782382</v>
      </c>
      <c r="I501" s="76">
        <v>632001</v>
      </c>
      <c r="J501" s="76">
        <v>38395</v>
      </c>
      <c r="K501" s="30"/>
      <c r="L501" s="163"/>
      <c r="M501" s="69"/>
      <c r="N501" s="181"/>
      <c r="O501" s="60"/>
      <c r="P501" s="38"/>
      <c r="R501" s="158"/>
      <c r="S501" s="158"/>
      <c r="T501" s="158"/>
      <c r="U501" s="158"/>
    </row>
    <row r="502" spans="1:21" ht="15">
      <c r="A502" s="77">
        <v>471</v>
      </c>
      <c r="B502" s="78" t="s">
        <v>557</v>
      </c>
      <c r="C502" s="77" t="s">
        <v>558</v>
      </c>
      <c r="D502" s="77" t="s">
        <v>535</v>
      </c>
      <c r="E502" s="79" t="s">
        <v>559</v>
      </c>
      <c r="F502" s="75">
        <f t="shared" si="12"/>
        <v>8796790</v>
      </c>
      <c r="G502" s="76">
        <v>1591400</v>
      </c>
      <c r="H502" s="76">
        <v>5447799</v>
      </c>
      <c r="I502" s="76">
        <v>161952</v>
      </c>
      <c r="J502" s="76">
        <v>1595639</v>
      </c>
      <c r="K502" s="30"/>
      <c r="L502" s="163"/>
      <c r="M502" s="69"/>
      <c r="N502" s="181"/>
      <c r="O502" s="62"/>
      <c r="P502" s="38"/>
      <c r="R502" s="158"/>
      <c r="S502" s="158"/>
      <c r="T502" s="158"/>
      <c r="U502" s="158"/>
    </row>
    <row r="503" spans="1:21" ht="15">
      <c r="A503" s="77">
        <v>472</v>
      </c>
      <c r="B503" s="78" t="s">
        <v>560</v>
      </c>
      <c r="C503" s="77" t="s">
        <v>561</v>
      </c>
      <c r="D503" s="77" t="s">
        <v>535</v>
      </c>
      <c r="E503" s="79" t="s">
        <v>562</v>
      </c>
      <c r="F503" s="75">
        <f t="shared" si="12"/>
        <v>3380015</v>
      </c>
      <c r="G503" s="76">
        <v>990800</v>
      </c>
      <c r="H503" s="76">
        <v>618317</v>
      </c>
      <c r="I503" s="76">
        <v>189700</v>
      </c>
      <c r="J503" s="76">
        <v>1581198</v>
      </c>
      <c r="K503" s="48"/>
      <c r="L503" s="163"/>
      <c r="M503" s="69"/>
      <c r="N503" s="181"/>
      <c r="O503" s="62"/>
      <c r="P503" s="38"/>
      <c r="R503" s="158"/>
      <c r="S503" s="158"/>
      <c r="T503" s="158"/>
      <c r="U503" s="158"/>
    </row>
    <row r="504" spans="1:21" ht="15">
      <c r="A504" s="77">
        <v>473</v>
      </c>
      <c r="B504" s="78" t="s">
        <v>563</v>
      </c>
      <c r="C504" s="77" t="s">
        <v>564</v>
      </c>
      <c r="D504" s="77" t="s">
        <v>535</v>
      </c>
      <c r="E504" s="79" t="s">
        <v>565</v>
      </c>
      <c r="F504" s="75">
        <f t="shared" si="12"/>
        <v>9363874</v>
      </c>
      <c r="G504" s="76">
        <v>2026894</v>
      </c>
      <c r="H504" s="76">
        <v>559927</v>
      </c>
      <c r="I504" s="76">
        <v>1789950</v>
      </c>
      <c r="J504" s="76">
        <v>4987103</v>
      </c>
      <c r="K504" s="30"/>
      <c r="L504" s="163"/>
      <c r="M504" s="69"/>
      <c r="N504" s="181"/>
      <c r="O504" s="62"/>
      <c r="P504" s="38"/>
      <c r="R504" s="158"/>
      <c r="S504" s="158"/>
      <c r="T504" s="158"/>
      <c r="U504" s="158"/>
    </row>
    <row r="505" spans="1:21" ht="15">
      <c r="A505" s="77">
        <v>474</v>
      </c>
      <c r="B505" s="78" t="s">
        <v>566</v>
      </c>
      <c r="C505" s="77" t="s">
        <v>567</v>
      </c>
      <c r="D505" s="77" t="s">
        <v>535</v>
      </c>
      <c r="E505" s="79" t="s">
        <v>573</v>
      </c>
      <c r="F505" s="75">
        <f t="shared" si="12"/>
        <v>1266667</v>
      </c>
      <c r="G505" s="76">
        <v>150000</v>
      </c>
      <c r="H505" s="76">
        <v>608904</v>
      </c>
      <c r="I505" s="76">
        <v>291261</v>
      </c>
      <c r="J505" s="76">
        <v>216502</v>
      </c>
      <c r="K505" s="47"/>
      <c r="L505" s="163"/>
      <c r="M505" s="69"/>
      <c r="N505" s="181"/>
      <c r="O505" s="62"/>
      <c r="P505" s="38"/>
      <c r="R505" s="158"/>
      <c r="S505" s="158"/>
      <c r="T505" s="158"/>
      <c r="U505" s="158"/>
    </row>
    <row r="506" spans="1:21" ht="15">
      <c r="A506" s="77">
        <v>475</v>
      </c>
      <c r="B506" s="78" t="s">
        <v>574</v>
      </c>
      <c r="C506" s="77" t="s">
        <v>575</v>
      </c>
      <c r="D506" s="77" t="s">
        <v>535</v>
      </c>
      <c r="E506" s="79" t="s">
        <v>576</v>
      </c>
      <c r="F506" s="75">
        <f t="shared" si="12"/>
        <v>19547061</v>
      </c>
      <c r="G506" s="76">
        <v>0</v>
      </c>
      <c r="H506" s="76">
        <v>523787</v>
      </c>
      <c r="I506" s="76">
        <v>17281499</v>
      </c>
      <c r="J506" s="76">
        <v>1741775</v>
      </c>
      <c r="K506" s="30"/>
      <c r="L506" s="163"/>
      <c r="M506" s="69"/>
      <c r="N506" s="181"/>
      <c r="O506" s="62"/>
      <c r="P506" s="38"/>
      <c r="R506" s="158"/>
      <c r="S506" s="158"/>
      <c r="T506" s="158"/>
      <c r="U506" s="158"/>
    </row>
    <row r="507" spans="1:21" ht="15">
      <c r="A507" s="77">
        <v>476</v>
      </c>
      <c r="B507" s="78" t="s">
        <v>577</v>
      </c>
      <c r="C507" s="77" t="s">
        <v>578</v>
      </c>
      <c r="D507" s="77" t="s">
        <v>535</v>
      </c>
      <c r="E507" s="79" t="s">
        <v>579</v>
      </c>
      <c r="F507" s="75">
        <f t="shared" si="12"/>
        <v>44222210</v>
      </c>
      <c r="G507" s="76">
        <v>20050</v>
      </c>
      <c r="H507" s="76">
        <v>3169586</v>
      </c>
      <c r="I507" s="76">
        <v>24793750</v>
      </c>
      <c r="J507" s="76">
        <v>16238824</v>
      </c>
      <c r="K507" s="30"/>
      <c r="L507" s="163"/>
      <c r="M507" s="69"/>
      <c r="N507" s="181"/>
      <c r="O507" s="62"/>
      <c r="P507" s="38"/>
      <c r="R507" s="158"/>
      <c r="S507" s="158"/>
      <c r="T507" s="158"/>
      <c r="U507" s="158"/>
    </row>
    <row r="508" spans="1:21" ht="15">
      <c r="A508" s="77">
        <v>477</v>
      </c>
      <c r="B508" s="78" t="s">
        <v>580</v>
      </c>
      <c r="C508" s="77" t="s">
        <v>581</v>
      </c>
      <c r="D508" s="77" t="s">
        <v>535</v>
      </c>
      <c r="E508" s="79" t="s">
        <v>582</v>
      </c>
      <c r="F508" s="75">
        <f t="shared" si="12"/>
        <v>4952731</v>
      </c>
      <c r="G508" s="76">
        <v>600604</v>
      </c>
      <c r="H508" s="76">
        <v>131595</v>
      </c>
      <c r="I508" s="76">
        <v>602223</v>
      </c>
      <c r="J508" s="76">
        <v>3618309</v>
      </c>
      <c r="K508" s="30"/>
      <c r="L508" s="163"/>
      <c r="M508" s="69"/>
      <c r="N508" s="181"/>
      <c r="O508" s="62"/>
      <c r="P508" s="38"/>
      <c r="R508" s="158"/>
      <c r="S508" s="158"/>
      <c r="T508" s="158"/>
      <c r="U508" s="158"/>
    </row>
    <row r="509" spans="1:21" ht="15">
      <c r="A509" s="77">
        <v>478</v>
      </c>
      <c r="B509" s="78" t="s">
        <v>583</v>
      </c>
      <c r="C509" s="77" t="s">
        <v>584</v>
      </c>
      <c r="D509" s="77" t="s">
        <v>535</v>
      </c>
      <c r="E509" s="79" t="s">
        <v>585</v>
      </c>
      <c r="F509" s="75">
        <f t="shared" si="12"/>
        <v>4829162</v>
      </c>
      <c r="G509" s="76">
        <v>2854500</v>
      </c>
      <c r="H509" s="76">
        <v>1041326</v>
      </c>
      <c r="I509" s="76">
        <v>24000</v>
      </c>
      <c r="J509" s="76">
        <v>909336</v>
      </c>
      <c r="K509" s="30"/>
      <c r="L509" s="163"/>
      <c r="M509" s="69"/>
      <c r="N509" s="181"/>
      <c r="O509" s="62"/>
      <c r="P509" s="38"/>
      <c r="R509" s="158"/>
      <c r="S509" s="158"/>
      <c r="T509" s="158"/>
      <c r="U509" s="158"/>
    </row>
    <row r="510" spans="1:21" ht="15">
      <c r="A510" s="77">
        <v>479</v>
      </c>
      <c r="B510" s="78" t="s">
        <v>587</v>
      </c>
      <c r="C510" s="77" t="s">
        <v>588</v>
      </c>
      <c r="D510" s="77" t="s">
        <v>586</v>
      </c>
      <c r="E510" s="79" t="s">
        <v>589</v>
      </c>
      <c r="F510" s="75">
        <f t="shared" si="12"/>
        <v>9444248</v>
      </c>
      <c r="G510" s="76">
        <v>2067901</v>
      </c>
      <c r="H510" s="76">
        <v>4830023</v>
      </c>
      <c r="I510" s="76">
        <v>533102</v>
      </c>
      <c r="J510" s="76">
        <v>2013222</v>
      </c>
      <c r="K510" s="30"/>
      <c r="L510" s="163"/>
      <c r="M510" s="69"/>
      <c r="N510" s="181"/>
      <c r="O510" s="62"/>
      <c r="P510" s="38"/>
      <c r="R510" s="158"/>
      <c r="S510" s="158"/>
      <c r="T510" s="158"/>
      <c r="U510" s="158"/>
    </row>
    <row r="511" spans="1:21" ht="15">
      <c r="A511" s="77">
        <v>480</v>
      </c>
      <c r="B511" s="78" t="s">
        <v>590</v>
      </c>
      <c r="C511" s="77" t="s">
        <v>591</v>
      </c>
      <c r="D511" s="77" t="s">
        <v>586</v>
      </c>
      <c r="E511" s="79" t="s">
        <v>592</v>
      </c>
      <c r="F511" s="75">
        <f t="shared" si="12"/>
        <v>58301358</v>
      </c>
      <c r="G511" s="76">
        <v>5705500</v>
      </c>
      <c r="H511" s="76">
        <v>24299078</v>
      </c>
      <c r="I511" s="76">
        <v>13299400</v>
      </c>
      <c r="J511" s="76">
        <v>14997380</v>
      </c>
      <c r="K511" s="30"/>
      <c r="L511" s="163"/>
      <c r="M511" s="69"/>
      <c r="N511" s="181"/>
      <c r="O511" s="62"/>
      <c r="P511" s="38"/>
      <c r="R511" s="158"/>
      <c r="S511" s="158"/>
      <c r="T511" s="158"/>
      <c r="U511" s="158"/>
    </row>
    <row r="512" spans="1:21" ht="15">
      <c r="A512" s="77">
        <v>481</v>
      </c>
      <c r="B512" s="78" t="s">
        <v>593</v>
      </c>
      <c r="C512" s="77" t="s">
        <v>594</v>
      </c>
      <c r="D512" s="77" t="s">
        <v>586</v>
      </c>
      <c r="E512" s="79" t="s">
        <v>595</v>
      </c>
      <c r="F512" s="75">
        <f t="shared" si="12"/>
        <v>17379393</v>
      </c>
      <c r="G512" s="76">
        <v>614120</v>
      </c>
      <c r="H512" s="76">
        <v>12179515</v>
      </c>
      <c r="I512" s="76">
        <v>1047600</v>
      </c>
      <c r="J512" s="76">
        <v>3538158</v>
      </c>
      <c r="K512" s="30"/>
      <c r="L512" s="163"/>
      <c r="M512" s="69"/>
      <c r="N512" s="181"/>
      <c r="O512" s="62"/>
      <c r="P512" s="38"/>
      <c r="R512" s="158"/>
      <c r="S512" s="158"/>
      <c r="T512" s="158"/>
      <c r="U512" s="158"/>
    </row>
    <row r="513" spans="1:21" ht="15">
      <c r="A513" s="77">
        <v>482</v>
      </c>
      <c r="B513" s="78" t="s">
        <v>596</v>
      </c>
      <c r="C513" s="77" t="s">
        <v>597</v>
      </c>
      <c r="D513" s="77" t="s">
        <v>586</v>
      </c>
      <c r="E513" s="79" t="s">
        <v>598</v>
      </c>
      <c r="F513" s="75">
        <f t="shared" si="12"/>
        <v>35643215</v>
      </c>
      <c r="G513" s="76">
        <v>28344200</v>
      </c>
      <c r="H513" s="76">
        <v>6804515</v>
      </c>
      <c r="I513" s="76">
        <v>0</v>
      </c>
      <c r="J513" s="76">
        <v>494500</v>
      </c>
      <c r="K513" s="30"/>
      <c r="L513" s="163"/>
      <c r="M513" s="69"/>
      <c r="N513" s="181"/>
      <c r="O513" s="62"/>
      <c r="P513" s="38"/>
      <c r="R513" s="158"/>
      <c r="S513" s="158"/>
      <c r="T513" s="158"/>
      <c r="U513" s="158"/>
    </row>
    <row r="514" spans="1:21" ht="15">
      <c r="A514" s="77">
        <v>483</v>
      </c>
      <c r="B514" s="78" t="s">
        <v>599</v>
      </c>
      <c r="C514" s="77" t="s">
        <v>600</v>
      </c>
      <c r="D514" s="77" t="s">
        <v>586</v>
      </c>
      <c r="E514" s="79" t="s">
        <v>601</v>
      </c>
      <c r="F514" s="75">
        <f t="shared" si="12"/>
        <v>83406650</v>
      </c>
      <c r="G514" s="76">
        <v>15593455</v>
      </c>
      <c r="H514" s="76">
        <v>10916777</v>
      </c>
      <c r="I514" s="76">
        <v>1351821</v>
      </c>
      <c r="J514" s="76">
        <v>55544597</v>
      </c>
      <c r="K514" s="30"/>
      <c r="L514" s="163"/>
      <c r="M514" s="69"/>
      <c r="N514" s="181"/>
      <c r="O514" s="62"/>
      <c r="P514" s="38"/>
      <c r="R514" s="158"/>
      <c r="S514" s="158"/>
      <c r="T514" s="158"/>
      <c r="U514" s="158"/>
    </row>
    <row r="515" spans="1:21" ht="15">
      <c r="A515" s="77">
        <v>484</v>
      </c>
      <c r="B515" s="78" t="s">
        <v>602</v>
      </c>
      <c r="C515" s="77" t="s">
        <v>603</v>
      </c>
      <c r="D515" s="77" t="s">
        <v>586</v>
      </c>
      <c r="E515" s="79" t="s">
        <v>604</v>
      </c>
      <c r="F515" s="75">
        <f t="shared" si="12"/>
        <v>56241905</v>
      </c>
      <c r="G515" s="76">
        <v>5796075</v>
      </c>
      <c r="H515" s="76">
        <v>19009449</v>
      </c>
      <c r="I515" s="76">
        <v>1229641</v>
      </c>
      <c r="J515" s="76">
        <v>30206740</v>
      </c>
      <c r="K515" s="30"/>
      <c r="L515" s="163"/>
      <c r="M515" s="69"/>
      <c r="N515" s="181"/>
      <c r="O515" s="62"/>
      <c r="P515" s="38"/>
      <c r="R515" s="158"/>
      <c r="S515" s="158"/>
      <c r="T515" s="158"/>
      <c r="U515" s="158"/>
    </row>
    <row r="516" spans="1:21" ht="15">
      <c r="A516" s="77">
        <v>485</v>
      </c>
      <c r="B516" s="78" t="s">
        <v>605</v>
      </c>
      <c r="C516" s="77" t="s">
        <v>606</v>
      </c>
      <c r="D516" s="77" t="s">
        <v>586</v>
      </c>
      <c r="E516" s="79" t="s">
        <v>607</v>
      </c>
      <c r="F516" s="75">
        <f t="shared" si="12"/>
        <v>1168453</v>
      </c>
      <c r="G516" s="76">
        <v>779000</v>
      </c>
      <c r="H516" s="76">
        <v>334453</v>
      </c>
      <c r="I516" s="76">
        <v>0</v>
      </c>
      <c r="J516" s="76">
        <v>55000</v>
      </c>
      <c r="K516" s="30"/>
      <c r="L516" s="163"/>
      <c r="M516" s="69"/>
      <c r="N516" s="181"/>
      <c r="O516" s="62"/>
      <c r="P516" s="38"/>
      <c r="R516" s="158"/>
      <c r="S516" s="158"/>
      <c r="T516" s="158"/>
      <c r="U516" s="158"/>
    </row>
    <row r="517" spans="1:21" ht="15">
      <c r="A517" s="77">
        <v>486</v>
      </c>
      <c r="B517" s="78" t="s">
        <v>608</v>
      </c>
      <c r="C517" s="77" t="s">
        <v>609</v>
      </c>
      <c r="D517" s="77" t="s">
        <v>586</v>
      </c>
      <c r="E517" s="79" t="s">
        <v>1552</v>
      </c>
      <c r="F517" s="75">
        <f aca="true" t="shared" si="13" ref="F517:F580">G517+H517+I517+J517</f>
        <v>134049328</v>
      </c>
      <c r="G517" s="76">
        <v>4779580</v>
      </c>
      <c r="H517" s="76">
        <v>27768663</v>
      </c>
      <c r="I517" s="76">
        <v>39490990</v>
      </c>
      <c r="J517" s="76">
        <v>62010095</v>
      </c>
      <c r="K517" s="30"/>
      <c r="L517" s="163"/>
      <c r="M517" s="69"/>
      <c r="N517" s="181"/>
      <c r="O517" s="62"/>
      <c r="P517" s="38"/>
      <c r="R517" s="158"/>
      <c r="S517" s="158"/>
      <c r="T517" s="158"/>
      <c r="U517" s="158"/>
    </row>
    <row r="518" spans="1:21" ht="15">
      <c r="A518" s="77">
        <v>487</v>
      </c>
      <c r="B518" s="78" t="s">
        <v>610</v>
      </c>
      <c r="C518" s="77" t="s">
        <v>611</v>
      </c>
      <c r="D518" s="77" t="s">
        <v>586</v>
      </c>
      <c r="E518" s="79" t="s">
        <v>625</v>
      </c>
      <c r="F518" s="75">
        <f t="shared" si="13"/>
        <v>5831220</v>
      </c>
      <c r="G518" s="76">
        <v>300000</v>
      </c>
      <c r="H518" s="76">
        <v>4916287</v>
      </c>
      <c r="I518" s="76">
        <v>0</v>
      </c>
      <c r="J518" s="76">
        <v>614933</v>
      </c>
      <c r="K518" s="30"/>
      <c r="L518" s="163"/>
      <c r="M518" s="69"/>
      <c r="N518" s="181"/>
      <c r="O518" s="62"/>
      <c r="P518" s="38"/>
      <c r="R518" s="158"/>
      <c r="S518" s="158"/>
      <c r="T518" s="158"/>
      <c r="U518" s="158"/>
    </row>
    <row r="519" spans="1:21" ht="15">
      <c r="A519" s="77">
        <v>488</v>
      </c>
      <c r="B519" s="78" t="s">
        <v>626</v>
      </c>
      <c r="C519" s="77" t="s">
        <v>627</v>
      </c>
      <c r="D519" s="77" t="s">
        <v>586</v>
      </c>
      <c r="E519" s="79" t="s">
        <v>628</v>
      </c>
      <c r="F519" s="75">
        <f t="shared" si="13"/>
        <v>78704141</v>
      </c>
      <c r="G519" s="76">
        <v>32679806</v>
      </c>
      <c r="H519" s="76">
        <v>23909164</v>
      </c>
      <c r="I519" s="76">
        <v>4660373</v>
      </c>
      <c r="J519" s="76">
        <v>17454798</v>
      </c>
      <c r="K519" s="30"/>
      <c r="L519" s="163"/>
      <c r="M519" s="69"/>
      <c r="N519" s="181"/>
      <c r="O519" s="62"/>
      <c r="P519" s="38"/>
      <c r="R519" s="158"/>
      <c r="S519" s="158"/>
      <c r="T519" s="158"/>
      <c r="U519" s="158"/>
    </row>
    <row r="520" spans="1:21" ht="15">
      <c r="A520" s="77">
        <v>489</v>
      </c>
      <c r="B520" s="78" t="s">
        <v>629</v>
      </c>
      <c r="C520" s="77" t="s">
        <v>630</v>
      </c>
      <c r="D520" s="77" t="s">
        <v>586</v>
      </c>
      <c r="E520" s="79" t="s">
        <v>631</v>
      </c>
      <c r="F520" s="75">
        <f t="shared" si="13"/>
        <v>7842253</v>
      </c>
      <c r="G520" s="76">
        <v>2267900</v>
      </c>
      <c r="H520" s="76">
        <v>3945678</v>
      </c>
      <c r="I520" s="76">
        <v>0</v>
      </c>
      <c r="J520" s="76">
        <v>1628675</v>
      </c>
      <c r="K520" s="30"/>
      <c r="L520" s="163"/>
      <c r="M520" s="69"/>
      <c r="N520" s="181"/>
      <c r="O520" s="62"/>
      <c r="P520" s="38"/>
      <c r="R520" s="158"/>
      <c r="S520" s="158"/>
      <c r="T520" s="158"/>
      <c r="U520" s="158"/>
    </row>
    <row r="521" spans="1:21" ht="15">
      <c r="A521" s="77">
        <v>490</v>
      </c>
      <c r="B521" s="78" t="s">
        <v>632</v>
      </c>
      <c r="C521" s="77" t="s">
        <v>633</v>
      </c>
      <c r="D521" s="77" t="s">
        <v>586</v>
      </c>
      <c r="E521" s="79" t="s">
        <v>634</v>
      </c>
      <c r="F521" s="75">
        <f t="shared" si="13"/>
        <v>575580</v>
      </c>
      <c r="G521" s="76">
        <v>1500</v>
      </c>
      <c r="H521" s="76">
        <v>442858</v>
      </c>
      <c r="I521" s="76">
        <v>67000</v>
      </c>
      <c r="J521" s="76">
        <v>64222</v>
      </c>
      <c r="K521" s="30"/>
      <c r="L521" s="163"/>
      <c r="M521" s="69"/>
      <c r="N521" s="181"/>
      <c r="O521" s="62"/>
      <c r="P521" s="38"/>
      <c r="R521" s="158"/>
      <c r="S521" s="158"/>
      <c r="T521" s="158"/>
      <c r="U521" s="158"/>
    </row>
    <row r="522" spans="1:31" s="5" customFormat="1" ht="15">
      <c r="A522" s="77">
        <v>491</v>
      </c>
      <c r="B522" s="78" t="s">
        <v>635</v>
      </c>
      <c r="C522" s="77" t="s">
        <v>636</v>
      </c>
      <c r="D522" s="77" t="s">
        <v>586</v>
      </c>
      <c r="E522" s="79" t="s">
        <v>637</v>
      </c>
      <c r="F522" s="75">
        <f t="shared" si="13"/>
        <v>64613590</v>
      </c>
      <c r="G522" s="76">
        <v>33812694</v>
      </c>
      <c r="H522" s="76">
        <v>14655538</v>
      </c>
      <c r="I522" s="76">
        <v>2761900</v>
      </c>
      <c r="J522" s="76">
        <v>13383458</v>
      </c>
      <c r="K522" s="30"/>
      <c r="L522" s="163"/>
      <c r="M522" s="69"/>
      <c r="N522" s="181"/>
      <c r="O522" s="62"/>
      <c r="P522" s="38"/>
      <c r="R522" s="38"/>
      <c r="S522" s="38"/>
      <c r="T522" s="38"/>
      <c r="U522" s="38"/>
      <c r="AE522" s="177"/>
    </row>
    <row r="523" spans="1:21" ht="15">
      <c r="A523" s="77">
        <v>492</v>
      </c>
      <c r="B523" s="78" t="s">
        <v>638</v>
      </c>
      <c r="C523" s="77" t="s">
        <v>639</v>
      </c>
      <c r="D523" s="77" t="s">
        <v>586</v>
      </c>
      <c r="E523" s="79" t="s">
        <v>640</v>
      </c>
      <c r="F523" s="75">
        <f t="shared" si="13"/>
        <v>7051156</v>
      </c>
      <c r="G523" s="76">
        <v>225000</v>
      </c>
      <c r="H523" s="76">
        <v>5058328</v>
      </c>
      <c r="I523" s="76">
        <v>269300</v>
      </c>
      <c r="J523" s="76">
        <v>1498528</v>
      </c>
      <c r="K523" s="30"/>
      <c r="L523" s="163"/>
      <c r="M523" s="69"/>
      <c r="N523" s="181"/>
      <c r="O523" s="62"/>
      <c r="P523" s="38"/>
      <c r="R523" s="158"/>
      <c r="S523" s="158"/>
      <c r="T523" s="158"/>
      <c r="U523" s="158"/>
    </row>
    <row r="524" spans="1:21" ht="15">
      <c r="A524" s="77">
        <v>493</v>
      </c>
      <c r="B524" s="78" t="s">
        <v>641</v>
      </c>
      <c r="C524" s="77" t="s">
        <v>642</v>
      </c>
      <c r="D524" s="77" t="s">
        <v>586</v>
      </c>
      <c r="E524" s="79" t="s">
        <v>1733</v>
      </c>
      <c r="F524" s="75">
        <f t="shared" si="13"/>
        <v>28657665</v>
      </c>
      <c r="G524" s="76">
        <v>943345</v>
      </c>
      <c r="H524" s="76">
        <v>2918641</v>
      </c>
      <c r="I524" s="76">
        <v>24710000</v>
      </c>
      <c r="J524" s="76">
        <v>85679</v>
      </c>
      <c r="K524" s="30"/>
      <c r="L524" s="163"/>
      <c r="M524" s="69"/>
      <c r="N524" s="181"/>
      <c r="O524" s="62"/>
      <c r="P524" s="38"/>
      <c r="R524" s="158"/>
      <c r="S524" s="158"/>
      <c r="T524" s="158"/>
      <c r="U524" s="158"/>
    </row>
    <row r="525" spans="1:21" ht="15">
      <c r="A525" s="77">
        <v>494</v>
      </c>
      <c r="B525" s="78" t="s">
        <v>643</v>
      </c>
      <c r="C525" s="77" t="s">
        <v>644</v>
      </c>
      <c r="D525" s="77" t="s">
        <v>586</v>
      </c>
      <c r="E525" s="79" t="s">
        <v>645</v>
      </c>
      <c r="F525" s="75">
        <f t="shared" si="13"/>
        <v>56952217</v>
      </c>
      <c r="G525" s="76">
        <v>710958</v>
      </c>
      <c r="H525" s="76">
        <v>6265637</v>
      </c>
      <c r="I525" s="76">
        <v>0</v>
      </c>
      <c r="J525" s="76">
        <v>49975622</v>
      </c>
      <c r="K525" s="30"/>
      <c r="L525" s="163"/>
      <c r="M525" s="69"/>
      <c r="N525" s="181"/>
      <c r="O525" s="62"/>
      <c r="P525" s="38"/>
      <c r="R525" s="158"/>
      <c r="S525" s="158"/>
      <c r="T525" s="158"/>
      <c r="U525" s="158"/>
    </row>
    <row r="526" spans="1:21" ht="15">
      <c r="A526" s="77">
        <v>495</v>
      </c>
      <c r="B526" s="78" t="s">
        <v>646</v>
      </c>
      <c r="C526" s="77" t="s">
        <v>647</v>
      </c>
      <c r="D526" s="77" t="s">
        <v>586</v>
      </c>
      <c r="E526" s="79" t="s">
        <v>648</v>
      </c>
      <c r="F526" s="75">
        <f t="shared" si="13"/>
        <v>1361425</v>
      </c>
      <c r="G526" s="76">
        <v>731620</v>
      </c>
      <c r="H526" s="76">
        <v>398845</v>
      </c>
      <c r="I526" s="76">
        <v>47525</v>
      </c>
      <c r="J526" s="76">
        <v>183435</v>
      </c>
      <c r="K526" s="30"/>
      <c r="L526" s="163"/>
      <c r="M526" s="69"/>
      <c r="N526" s="181"/>
      <c r="O526" s="60"/>
      <c r="P526" s="38"/>
      <c r="R526" s="158"/>
      <c r="S526" s="158"/>
      <c r="T526" s="158"/>
      <c r="U526" s="158"/>
    </row>
    <row r="527" spans="1:21" ht="15">
      <c r="A527" s="77">
        <v>496</v>
      </c>
      <c r="B527" s="78" t="s">
        <v>649</v>
      </c>
      <c r="C527" s="77" t="s">
        <v>650</v>
      </c>
      <c r="D527" s="77" t="s">
        <v>586</v>
      </c>
      <c r="E527" s="79" t="s">
        <v>651</v>
      </c>
      <c r="F527" s="75">
        <f t="shared" si="13"/>
        <v>48657339</v>
      </c>
      <c r="G527" s="76">
        <v>13042000</v>
      </c>
      <c r="H527" s="76">
        <v>11414083</v>
      </c>
      <c r="I527" s="76">
        <v>18146681</v>
      </c>
      <c r="J527" s="76">
        <v>6054575</v>
      </c>
      <c r="K527" s="30"/>
      <c r="L527" s="163"/>
      <c r="M527" s="69"/>
      <c r="N527" s="181"/>
      <c r="O527" s="62"/>
      <c r="P527" s="38"/>
      <c r="R527" s="158"/>
      <c r="S527" s="158"/>
      <c r="T527" s="158"/>
      <c r="U527" s="158"/>
    </row>
    <row r="528" spans="1:21" ht="15">
      <c r="A528" s="77">
        <v>497</v>
      </c>
      <c r="B528" s="78" t="s">
        <v>652</v>
      </c>
      <c r="C528" s="77" t="s">
        <v>653</v>
      </c>
      <c r="D528" s="77" t="s">
        <v>586</v>
      </c>
      <c r="E528" s="79" t="s">
        <v>571</v>
      </c>
      <c r="F528" s="75">
        <f t="shared" si="13"/>
        <v>2047637</v>
      </c>
      <c r="G528" s="76">
        <v>127000</v>
      </c>
      <c r="H528" s="76">
        <v>1407988</v>
      </c>
      <c r="I528" s="76">
        <v>425375</v>
      </c>
      <c r="J528" s="76">
        <v>87274</v>
      </c>
      <c r="K528" s="30"/>
      <c r="L528" s="163"/>
      <c r="M528" s="69"/>
      <c r="N528" s="181"/>
      <c r="O528" s="60"/>
      <c r="P528" s="38"/>
      <c r="R528" s="158"/>
      <c r="S528" s="158"/>
      <c r="T528" s="158"/>
      <c r="U528" s="158"/>
    </row>
    <row r="529" spans="1:21" ht="15">
      <c r="A529" s="77">
        <v>498</v>
      </c>
      <c r="B529" s="78" t="s">
        <v>654</v>
      </c>
      <c r="C529" s="77" t="s">
        <v>655</v>
      </c>
      <c r="D529" s="77" t="s">
        <v>586</v>
      </c>
      <c r="E529" s="79" t="s">
        <v>656</v>
      </c>
      <c r="F529" s="75">
        <f t="shared" si="13"/>
        <v>53889067</v>
      </c>
      <c r="G529" s="76">
        <v>27559442</v>
      </c>
      <c r="H529" s="76">
        <v>20359532</v>
      </c>
      <c r="I529" s="76">
        <v>1313439</v>
      </c>
      <c r="J529" s="76">
        <v>4656654</v>
      </c>
      <c r="K529" s="30"/>
      <c r="L529" s="163"/>
      <c r="M529" s="69"/>
      <c r="N529" s="181"/>
      <c r="O529" s="62"/>
      <c r="P529" s="38"/>
      <c r="R529" s="158"/>
      <c r="S529" s="158"/>
      <c r="T529" s="158"/>
      <c r="U529" s="158"/>
    </row>
    <row r="530" spans="1:21" ht="15">
      <c r="A530" s="77">
        <v>499</v>
      </c>
      <c r="B530" s="78" t="s">
        <v>657</v>
      </c>
      <c r="C530" s="77" t="s">
        <v>658</v>
      </c>
      <c r="D530" s="77" t="s">
        <v>586</v>
      </c>
      <c r="E530" s="79" t="s">
        <v>659</v>
      </c>
      <c r="F530" s="75">
        <f t="shared" si="13"/>
        <v>15790804</v>
      </c>
      <c r="G530" s="76">
        <v>2201500</v>
      </c>
      <c r="H530" s="76">
        <v>7514669</v>
      </c>
      <c r="I530" s="76">
        <v>648800</v>
      </c>
      <c r="J530" s="76">
        <v>5425835</v>
      </c>
      <c r="K530" s="30"/>
      <c r="L530" s="163"/>
      <c r="M530" s="69"/>
      <c r="N530" s="181"/>
      <c r="O530" s="62"/>
      <c r="P530" s="38"/>
      <c r="R530" s="158"/>
      <c r="S530" s="158"/>
      <c r="T530" s="158"/>
      <c r="U530" s="158"/>
    </row>
    <row r="531" spans="1:21" ht="15">
      <c r="A531" s="77">
        <v>500</v>
      </c>
      <c r="B531" s="78" t="s">
        <v>661</v>
      </c>
      <c r="C531" s="77" t="s">
        <v>662</v>
      </c>
      <c r="D531" s="77" t="s">
        <v>660</v>
      </c>
      <c r="E531" s="79" t="s">
        <v>663</v>
      </c>
      <c r="F531" s="75">
        <f t="shared" si="13"/>
        <v>314323</v>
      </c>
      <c r="G531" s="76">
        <v>0</v>
      </c>
      <c r="H531" s="76">
        <v>177698</v>
      </c>
      <c r="I531" s="76">
        <v>0</v>
      </c>
      <c r="J531" s="76">
        <v>136625</v>
      </c>
      <c r="K531" s="30"/>
      <c r="L531" s="163"/>
      <c r="M531" s="69"/>
      <c r="N531" s="181"/>
      <c r="O531" s="62"/>
      <c r="P531" s="38"/>
      <c r="R531" s="158"/>
      <c r="S531" s="158"/>
      <c r="T531" s="158"/>
      <c r="U531" s="158"/>
    </row>
    <row r="532" spans="1:21" ht="15">
      <c r="A532" s="77">
        <v>501</v>
      </c>
      <c r="B532" s="78" t="s">
        <v>664</v>
      </c>
      <c r="C532" s="77" t="s">
        <v>665</v>
      </c>
      <c r="D532" s="77" t="s">
        <v>660</v>
      </c>
      <c r="E532" s="79" t="s">
        <v>666</v>
      </c>
      <c r="F532" s="75">
        <f t="shared" si="13"/>
        <v>4465730</v>
      </c>
      <c r="G532" s="76">
        <v>612400</v>
      </c>
      <c r="H532" s="76">
        <v>2627739</v>
      </c>
      <c r="I532" s="76">
        <v>164780</v>
      </c>
      <c r="J532" s="76">
        <v>1060811</v>
      </c>
      <c r="K532" s="30"/>
      <c r="L532" s="163"/>
      <c r="M532" s="69"/>
      <c r="N532" s="181"/>
      <c r="O532" s="60"/>
      <c r="P532" s="38"/>
      <c r="R532" s="158"/>
      <c r="S532" s="158"/>
      <c r="T532" s="158"/>
      <c r="U532" s="158"/>
    </row>
    <row r="533" spans="1:21" ht="15">
      <c r="A533" s="77">
        <v>502</v>
      </c>
      <c r="B533" s="78" t="s">
        <v>667</v>
      </c>
      <c r="C533" s="77" t="s">
        <v>668</v>
      </c>
      <c r="D533" s="77" t="s">
        <v>660</v>
      </c>
      <c r="E533" s="79" t="s">
        <v>669</v>
      </c>
      <c r="F533" s="75">
        <f t="shared" si="13"/>
        <v>3090711</v>
      </c>
      <c r="G533" s="76">
        <v>0</v>
      </c>
      <c r="H533" s="76">
        <v>228310</v>
      </c>
      <c r="I533" s="76">
        <v>88500</v>
      </c>
      <c r="J533" s="76">
        <v>2773901</v>
      </c>
      <c r="K533" s="30"/>
      <c r="L533" s="163"/>
      <c r="M533" s="69"/>
      <c r="N533" s="181"/>
      <c r="O533" s="60"/>
      <c r="P533" s="38"/>
      <c r="R533" s="158"/>
      <c r="S533" s="158"/>
      <c r="T533" s="158"/>
      <c r="U533" s="158"/>
    </row>
    <row r="534" spans="1:21" ht="15">
      <c r="A534" s="77">
        <v>503</v>
      </c>
      <c r="B534" s="78" t="s">
        <v>670</v>
      </c>
      <c r="C534" s="77" t="s">
        <v>671</v>
      </c>
      <c r="D534" s="77" t="s">
        <v>660</v>
      </c>
      <c r="E534" s="79" t="s">
        <v>672</v>
      </c>
      <c r="F534" s="75">
        <f t="shared" si="13"/>
        <v>8069181</v>
      </c>
      <c r="G534" s="76">
        <v>1139425</v>
      </c>
      <c r="H534" s="76">
        <v>6660472</v>
      </c>
      <c r="I534" s="76">
        <v>254784</v>
      </c>
      <c r="J534" s="76">
        <v>14500</v>
      </c>
      <c r="K534" s="30"/>
      <c r="L534" s="163"/>
      <c r="M534" s="69"/>
      <c r="N534" s="181"/>
      <c r="O534" s="62"/>
      <c r="P534" s="38"/>
      <c r="R534" s="158"/>
      <c r="S534" s="158"/>
      <c r="T534" s="158"/>
      <c r="U534" s="158"/>
    </row>
    <row r="535" spans="1:21" ht="15">
      <c r="A535" s="77">
        <v>504</v>
      </c>
      <c r="B535" s="78" t="s">
        <v>673</v>
      </c>
      <c r="C535" s="77" t="s">
        <v>674</v>
      </c>
      <c r="D535" s="77" t="s">
        <v>660</v>
      </c>
      <c r="E535" s="79" t="s">
        <v>675</v>
      </c>
      <c r="F535" s="75">
        <f t="shared" si="13"/>
        <v>8473651</v>
      </c>
      <c r="G535" s="76">
        <v>1688200</v>
      </c>
      <c r="H535" s="76">
        <v>3877880</v>
      </c>
      <c r="I535" s="76">
        <v>1401200</v>
      </c>
      <c r="J535" s="76">
        <v>1506371</v>
      </c>
      <c r="K535" s="30"/>
      <c r="L535" s="163"/>
      <c r="M535" s="69"/>
      <c r="N535" s="181"/>
      <c r="O535" s="62"/>
      <c r="P535" s="38"/>
      <c r="R535" s="158"/>
      <c r="S535" s="158"/>
      <c r="T535" s="158"/>
      <c r="U535" s="158"/>
    </row>
    <row r="536" spans="1:21" ht="15">
      <c r="A536" s="77">
        <v>505</v>
      </c>
      <c r="B536" s="78" t="s">
        <v>676</v>
      </c>
      <c r="C536" s="77" t="s">
        <v>677</v>
      </c>
      <c r="D536" s="77" t="s">
        <v>660</v>
      </c>
      <c r="E536" s="79" t="s">
        <v>678</v>
      </c>
      <c r="F536" s="75">
        <f t="shared" si="13"/>
        <v>8754015</v>
      </c>
      <c r="G536" s="76">
        <v>2246500</v>
      </c>
      <c r="H536" s="76">
        <v>1391228</v>
      </c>
      <c r="I536" s="76">
        <v>39650</v>
      </c>
      <c r="J536" s="76">
        <v>5076637</v>
      </c>
      <c r="K536" s="30"/>
      <c r="L536" s="163"/>
      <c r="M536" s="69"/>
      <c r="N536" s="181"/>
      <c r="O536" s="62"/>
      <c r="P536" s="38"/>
      <c r="R536" s="158"/>
      <c r="S536" s="158"/>
      <c r="T536" s="158"/>
      <c r="U536" s="158"/>
    </row>
    <row r="537" spans="1:21" ht="15">
      <c r="A537" s="77">
        <v>506</v>
      </c>
      <c r="B537" s="78" t="s">
        <v>679</v>
      </c>
      <c r="C537" s="77" t="s">
        <v>680</v>
      </c>
      <c r="D537" s="77" t="s">
        <v>660</v>
      </c>
      <c r="E537" s="79" t="s">
        <v>681</v>
      </c>
      <c r="F537" s="75">
        <f t="shared" si="13"/>
        <v>2018023</v>
      </c>
      <c r="G537" s="76">
        <v>0</v>
      </c>
      <c r="H537" s="76">
        <v>1641288</v>
      </c>
      <c r="I537" s="76">
        <v>216400</v>
      </c>
      <c r="J537" s="76">
        <v>160335</v>
      </c>
      <c r="K537" s="48"/>
      <c r="L537" s="163"/>
      <c r="M537" s="69"/>
      <c r="N537" s="181"/>
      <c r="O537" s="62"/>
      <c r="P537" s="38"/>
      <c r="R537" s="158"/>
      <c r="S537" s="158"/>
      <c r="T537" s="158"/>
      <c r="U537" s="158"/>
    </row>
    <row r="538" spans="1:21" ht="15">
      <c r="A538" s="77">
        <v>507</v>
      </c>
      <c r="B538" s="78" t="s">
        <v>682</v>
      </c>
      <c r="C538" s="77" t="s">
        <v>683</v>
      </c>
      <c r="D538" s="77" t="s">
        <v>660</v>
      </c>
      <c r="E538" s="79" t="s">
        <v>684</v>
      </c>
      <c r="F538" s="75">
        <f t="shared" si="13"/>
        <v>2459083</v>
      </c>
      <c r="G538" s="76">
        <v>0</v>
      </c>
      <c r="H538" s="76">
        <v>908362</v>
      </c>
      <c r="I538" s="76">
        <v>248200</v>
      </c>
      <c r="J538" s="76">
        <v>1302521</v>
      </c>
      <c r="K538" s="30"/>
      <c r="L538" s="163"/>
      <c r="M538" s="69"/>
      <c r="N538" s="181"/>
      <c r="O538" s="62"/>
      <c r="P538" s="38"/>
      <c r="R538" s="158"/>
      <c r="S538" s="158"/>
      <c r="T538" s="158"/>
      <c r="U538" s="158"/>
    </row>
    <row r="539" spans="1:21" ht="15">
      <c r="A539" s="77">
        <v>508</v>
      </c>
      <c r="B539" s="78" t="s">
        <v>685</v>
      </c>
      <c r="C539" s="77" t="s">
        <v>686</v>
      </c>
      <c r="D539" s="77" t="s">
        <v>660</v>
      </c>
      <c r="E539" s="79" t="s">
        <v>687</v>
      </c>
      <c r="F539" s="75">
        <f t="shared" si="13"/>
        <v>4128690</v>
      </c>
      <c r="G539" s="76">
        <v>2458608</v>
      </c>
      <c r="H539" s="76">
        <v>1122842</v>
      </c>
      <c r="I539" s="76">
        <v>25659</v>
      </c>
      <c r="J539" s="76">
        <v>521581</v>
      </c>
      <c r="K539" s="30"/>
      <c r="L539" s="163"/>
      <c r="M539" s="69"/>
      <c r="N539" s="181"/>
      <c r="O539" s="62"/>
      <c r="P539" s="38"/>
      <c r="R539" s="158"/>
      <c r="S539" s="158"/>
      <c r="T539" s="158"/>
      <c r="U539" s="158"/>
    </row>
    <row r="540" spans="1:21" ht="15">
      <c r="A540" s="77">
        <v>509</v>
      </c>
      <c r="B540" s="78" t="s">
        <v>688</v>
      </c>
      <c r="C540" s="77" t="s">
        <v>689</v>
      </c>
      <c r="D540" s="77" t="s">
        <v>660</v>
      </c>
      <c r="E540" s="79" t="s">
        <v>690</v>
      </c>
      <c r="F540" s="75">
        <f t="shared" si="13"/>
        <v>3185359</v>
      </c>
      <c r="G540" s="76">
        <v>222800</v>
      </c>
      <c r="H540" s="76">
        <v>1645612</v>
      </c>
      <c r="I540" s="76">
        <v>987486</v>
      </c>
      <c r="J540" s="76">
        <v>329461</v>
      </c>
      <c r="K540" s="30"/>
      <c r="L540" s="163"/>
      <c r="M540" s="69"/>
      <c r="N540" s="181"/>
      <c r="O540" s="62"/>
      <c r="P540" s="38"/>
      <c r="R540" s="158"/>
      <c r="S540" s="158"/>
      <c r="T540" s="158"/>
      <c r="U540" s="158"/>
    </row>
    <row r="541" spans="1:21" ht="15">
      <c r="A541" s="77">
        <v>510</v>
      </c>
      <c r="B541" s="78" t="s">
        <v>691</v>
      </c>
      <c r="C541" s="77" t="s">
        <v>692</v>
      </c>
      <c r="D541" s="77" t="s">
        <v>660</v>
      </c>
      <c r="E541" s="79" t="s">
        <v>693</v>
      </c>
      <c r="F541" s="75">
        <f t="shared" si="13"/>
        <v>17179293</v>
      </c>
      <c r="G541" s="76">
        <v>10602830</v>
      </c>
      <c r="H541" s="76">
        <v>5145467</v>
      </c>
      <c r="I541" s="76">
        <v>361132</v>
      </c>
      <c r="J541" s="76">
        <v>1069864</v>
      </c>
      <c r="K541" s="30"/>
      <c r="L541" s="163"/>
      <c r="M541" s="69"/>
      <c r="N541" s="181"/>
      <c r="O541" s="60"/>
      <c r="P541" s="38"/>
      <c r="R541" s="158"/>
      <c r="S541" s="158"/>
      <c r="T541" s="158"/>
      <c r="U541" s="158"/>
    </row>
    <row r="542" spans="1:21" ht="15">
      <c r="A542" s="77">
        <v>511</v>
      </c>
      <c r="B542" s="78" t="s">
        <v>694</v>
      </c>
      <c r="C542" s="77" t="s">
        <v>695</v>
      </c>
      <c r="D542" s="77" t="s">
        <v>660</v>
      </c>
      <c r="E542" s="79" t="s">
        <v>696</v>
      </c>
      <c r="F542" s="75">
        <f t="shared" si="13"/>
        <v>12677973</v>
      </c>
      <c r="G542" s="76">
        <v>1457900</v>
      </c>
      <c r="H542" s="76">
        <v>7309796</v>
      </c>
      <c r="I542" s="76">
        <v>1367900</v>
      </c>
      <c r="J542" s="76">
        <v>2542377</v>
      </c>
      <c r="K542" s="30"/>
      <c r="L542" s="163"/>
      <c r="M542" s="69"/>
      <c r="N542" s="181"/>
      <c r="O542" s="60"/>
      <c r="P542" s="38"/>
      <c r="R542" s="158"/>
      <c r="S542" s="158"/>
      <c r="T542" s="158"/>
      <c r="U542" s="158"/>
    </row>
    <row r="543" spans="1:21" ht="15">
      <c r="A543" s="77">
        <v>512</v>
      </c>
      <c r="B543" s="78" t="s">
        <v>697</v>
      </c>
      <c r="C543" s="77" t="s">
        <v>698</v>
      </c>
      <c r="D543" s="77" t="s">
        <v>660</v>
      </c>
      <c r="E543" s="79" t="s">
        <v>699</v>
      </c>
      <c r="F543" s="75">
        <f t="shared" si="13"/>
        <v>6146193</v>
      </c>
      <c r="G543" s="76">
        <v>852400</v>
      </c>
      <c r="H543" s="76">
        <v>1049644</v>
      </c>
      <c r="I543" s="76">
        <v>2615755</v>
      </c>
      <c r="J543" s="76">
        <v>1628394</v>
      </c>
      <c r="K543" s="30"/>
      <c r="L543" s="163"/>
      <c r="M543" s="69"/>
      <c r="N543" s="181"/>
      <c r="O543" s="62"/>
      <c r="P543" s="38"/>
      <c r="R543" s="158"/>
      <c r="S543" s="158"/>
      <c r="T543" s="158"/>
      <c r="U543" s="158"/>
    </row>
    <row r="544" spans="1:21" ht="15">
      <c r="A544" s="77">
        <v>513</v>
      </c>
      <c r="B544" s="78" t="s">
        <v>700</v>
      </c>
      <c r="C544" s="77" t="s">
        <v>701</v>
      </c>
      <c r="D544" s="77" t="s">
        <v>660</v>
      </c>
      <c r="E544" s="79" t="s">
        <v>702</v>
      </c>
      <c r="F544" s="75">
        <f t="shared" si="13"/>
        <v>3051613</v>
      </c>
      <c r="G544" s="76">
        <v>626773</v>
      </c>
      <c r="H544" s="76">
        <v>1051060</v>
      </c>
      <c r="I544" s="76">
        <v>1138201</v>
      </c>
      <c r="J544" s="76">
        <v>235579</v>
      </c>
      <c r="K544" s="30"/>
      <c r="L544" s="163"/>
      <c r="M544" s="69"/>
      <c r="N544" s="181"/>
      <c r="O544" s="62"/>
      <c r="P544" s="38"/>
      <c r="R544" s="158"/>
      <c r="S544" s="158"/>
      <c r="T544" s="158"/>
      <c r="U544" s="158"/>
    </row>
    <row r="545" spans="1:21" ht="15">
      <c r="A545" s="77">
        <v>514</v>
      </c>
      <c r="B545" s="78" t="s">
        <v>703</v>
      </c>
      <c r="C545" s="77" t="s">
        <v>704</v>
      </c>
      <c r="D545" s="77" t="s">
        <v>660</v>
      </c>
      <c r="E545" s="79" t="s">
        <v>705</v>
      </c>
      <c r="F545" s="75">
        <f t="shared" si="13"/>
        <v>8653979</v>
      </c>
      <c r="G545" s="76">
        <v>592004</v>
      </c>
      <c r="H545" s="76">
        <v>2090801</v>
      </c>
      <c r="I545" s="76">
        <v>2198493</v>
      </c>
      <c r="J545" s="76">
        <v>3772681</v>
      </c>
      <c r="K545" s="30"/>
      <c r="L545" s="163"/>
      <c r="M545" s="69"/>
      <c r="N545" s="181"/>
      <c r="O545" s="62"/>
      <c r="P545" s="38"/>
      <c r="R545" s="158"/>
      <c r="S545" s="158"/>
      <c r="T545" s="158"/>
      <c r="U545" s="158"/>
    </row>
    <row r="546" spans="1:21" ht="15">
      <c r="A546" s="77">
        <v>515</v>
      </c>
      <c r="B546" s="78" t="s">
        <v>706</v>
      </c>
      <c r="C546" s="77" t="s">
        <v>707</v>
      </c>
      <c r="D546" s="77" t="s">
        <v>660</v>
      </c>
      <c r="E546" s="79" t="s">
        <v>708</v>
      </c>
      <c r="F546" s="75">
        <f t="shared" si="13"/>
        <v>667004</v>
      </c>
      <c r="G546" s="76">
        <v>0</v>
      </c>
      <c r="H546" s="76">
        <v>537904</v>
      </c>
      <c r="I546" s="76">
        <v>23500</v>
      </c>
      <c r="J546" s="76">
        <v>105600</v>
      </c>
      <c r="K546" s="30"/>
      <c r="L546" s="163"/>
      <c r="M546" s="69"/>
      <c r="N546" s="181"/>
      <c r="O546" s="60"/>
      <c r="P546" s="38"/>
      <c r="R546" s="158"/>
      <c r="S546" s="158"/>
      <c r="T546" s="158"/>
      <c r="U546" s="158"/>
    </row>
    <row r="547" spans="1:21" ht="15">
      <c r="A547" s="77">
        <v>516</v>
      </c>
      <c r="B547" s="78" t="s">
        <v>709</v>
      </c>
      <c r="C547" s="77" t="s">
        <v>710</v>
      </c>
      <c r="D547" s="77" t="s">
        <v>660</v>
      </c>
      <c r="E547" s="79" t="s">
        <v>711</v>
      </c>
      <c r="F547" s="75">
        <f t="shared" si="13"/>
        <v>1771085</v>
      </c>
      <c r="G547" s="76">
        <v>0</v>
      </c>
      <c r="H547" s="76">
        <v>1473867</v>
      </c>
      <c r="I547" s="76">
        <v>207057</v>
      </c>
      <c r="J547" s="76">
        <v>90161</v>
      </c>
      <c r="K547" s="30"/>
      <c r="L547" s="163"/>
      <c r="M547" s="69"/>
      <c r="N547" s="181"/>
      <c r="O547" s="62"/>
      <c r="P547" s="38"/>
      <c r="R547" s="158"/>
      <c r="S547" s="158"/>
      <c r="T547" s="158"/>
      <c r="U547" s="158"/>
    </row>
    <row r="548" spans="1:21" ht="15">
      <c r="A548" s="77">
        <v>517</v>
      </c>
      <c r="B548" s="78" t="s">
        <v>712</v>
      </c>
      <c r="C548" s="77" t="s">
        <v>713</v>
      </c>
      <c r="D548" s="77" t="s">
        <v>660</v>
      </c>
      <c r="E548" s="79" t="s">
        <v>714</v>
      </c>
      <c r="F548" s="75">
        <f t="shared" si="13"/>
        <v>35615244</v>
      </c>
      <c r="G548" s="76">
        <v>5832174</v>
      </c>
      <c r="H548" s="76">
        <v>21165660</v>
      </c>
      <c r="I548" s="76">
        <v>5442819</v>
      </c>
      <c r="J548" s="76">
        <v>3174591</v>
      </c>
      <c r="K548" s="30"/>
      <c r="L548" s="163"/>
      <c r="M548" s="69"/>
      <c r="N548" s="181"/>
      <c r="O548" s="62"/>
      <c r="P548" s="38"/>
      <c r="R548" s="158"/>
      <c r="S548" s="158"/>
      <c r="T548" s="158"/>
      <c r="U548" s="158"/>
    </row>
    <row r="549" spans="1:31" s="5" customFormat="1" ht="15">
      <c r="A549" s="77">
        <v>518</v>
      </c>
      <c r="B549" s="78" t="s">
        <v>715</v>
      </c>
      <c r="C549" s="77" t="s">
        <v>716</v>
      </c>
      <c r="D549" s="77" t="s">
        <v>660</v>
      </c>
      <c r="E549" s="79" t="s">
        <v>717</v>
      </c>
      <c r="F549" s="75">
        <f t="shared" si="13"/>
        <v>2921838</v>
      </c>
      <c r="G549" s="76">
        <v>222920</v>
      </c>
      <c r="H549" s="76">
        <v>1164148</v>
      </c>
      <c r="I549" s="76">
        <v>2000</v>
      </c>
      <c r="J549" s="76">
        <v>1532770</v>
      </c>
      <c r="K549" s="30"/>
      <c r="L549" s="163"/>
      <c r="M549" s="69"/>
      <c r="N549" s="181"/>
      <c r="O549" s="62"/>
      <c r="P549" s="38"/>
      <c r="R549" s="38"/>
      <c r="S549" s="38"/>
      <c r="T549" s="38"/>
      <c r="U549" s="38"/>
      <c r="AE549" s="177"/>
    </row>
    <row r="550" spans="1:21" ht="15">
      <c r="A550" s="77">
        <v>519</v>
      </c>
      <c r="B550" s="78" t="s">
        <v>718</v>
      </c>
      <c r="C550" s="77" t="s">
        <v>719</v>
      </c>
      <c r="D550" s="77" t="s">
        <v>660</v>
      </c>
      <c r="E550" s="79" t="s">
        <v>720</v>
      </c>
      <c r="F550" s="75">
        <f t="shared" si="13"/>
        <v>3612929</v>
      </c>
      <c r="G550" s="76">
        <v>821970</v>
      </c>
      <c r="H550" s="76">
        <v>1522376</v>
      </c>
      <c r="I550" s="76">
        <v>204902</v>
      </c>
      <c r="J550" s="76">
        <v>1063681</v>
      </c>
      <c r="K550" s="30"/>
      <c r="L550" s="163"/>
      <c r="M550" s="69"/>
      <c r="N550" s="181"/>
      <c r="O550" s="62"/>
      <c r="P550" s="38"/>
      <c r="R550" s="158"/>
      <c r="S550" s="158"/>
      <c r="T550" s="158"/>
      <c r="U550" s="158"/>
    </row>
    <row r="551" spans="1:21" ht="15">
      <c r="A551" s="77">
        <v>520</v>
      </c>
      <c r="B551" s="78" t="s">
        <v>721</v>
      </c>
      <c r="C551" s="77" t="s">
        <v>722</v>
      </c>
      <c r="D551" s="77" t="s">
        <v>660</v>
      </c>
      <c r="E551" s="79" t="s">
        <v>723</v>
      </c>
      <c r="F551" s="75">
        <f t="shared" si="13"/>
        <v>2055118</v>
      </c>
      <c r="G551" s="76">
        <v>0</v>
      </c>
      <c r="H551" s="76">
        <v>477825</v>
      </c>
      <c r="I551" s="76">
        <v>903501</v>
      </c>
      <c r="J551" s="76">
        <v>673792</v>
      </c>
      <c r="K551" s="30"/>
      <c r="L551" s="163"/>
      <c r="M551" s="69"/>
      <c r="N551" s="181"/>
      <c r="O551" s="62"/>
      <c r="P551" s="38"/>
      <c r="R551" s="158"/>
      <c r="S551" s="158"/>
      <c r="T551" s="158"/>
      <c r="U551" s="158"/>
    </row>
    <row r="552" spans="1:21" ht="15">
      <c r="A552" s="77">
        <v>521</v>
      </c>
      <c r="B552" s="78" t="s">
        <v>724</v>
      </c>
      <c r="C552" s="77" t="s">
        <v>725</v>
      </c>
      <c r="D552" s="77" t="s">
        <v>660</v>
      </c>
      <c r="E552" s="79" t="s">
        <v>733</v>
      </c>
      <c r="F552" s="75">
        <f t="shared" si="13"/>
        <v>13798314</v>
      </c>
      <c r="G552" s="76">
        <v>1540301</v>
      </c>
      <c r="H552" s="76">
        <v>11149121</v>
      </c>
      <c r="I552" s="76">
        <v>426233</v>
      </c>
      <c r="J552" s="76">
        <v>682659</v>
      </c>
      <c r="K552" s="30"/>
      <c r="L552" s="163"/>
      <c r="M552" s="69"/>
      <c r="N552" s="181"/>
      <c r="O552" s="62"/>
      <c r="P552" s="38"/>
      <c r="R552" s="158"/>
      <c r="S552" s="158"/>
      <c r="T552" s="158"/>
      <c r="U552" s="158"/>
    </row>
    <row r="553" spans="1:21" ht="15">
      <c r="A553" s="77">
        <v>522</v>
      </c>
      <c r="B553" s="78" t="s">
        <v>734</v>
      </c>
      <c r="C553" s="77" t="s">
        <v>735</v>
      </c>
      <c r="D553" s="77" t="s">
        <v>660</v>
      </c>
      <c r="E553" s="79" t="s">
        <v>736</v>
      </c>
      <c r="F553" s="75">
        <f t="shared" si="13"/>
        <v>0</v>
      </c>
      <c r="G553" s="76">
        <v>0</v>
      </c>
      <c r="H553" s="76">
        <v>0</v>
      </c>
      <c r="I553" s="76">
        <v>0</v>
      </c>
      <c r="J553" s="76">
        <v>0</v>
      </c>
      <c r="K553" s="30"/>
      <c r="L553" s="163"/>
      <c r="M553" s="69"/>
      <c r="N553" s="181"/>
      <c r="O553" s="62"/>
      <c r="P553" s="38"/>
      <c r="R553" s="158"/>
      <c r="S553" s="158"/>
      <c r="T553" s="158"/>
      <c r="U553" s="158"/>
    </row>
    <row r="554" spans="1:21" ht="15">
      <c r="A554" s="77">
        <v>523</v>
      </c>
      <c r="B554" s="78" t="s">
        <v>737</v>
      </c>
      <c r="C554" s="77" t="s">
        <v>738</v>
      </c>
      <c r="D554" s="77" t="s">
        <v>660</v>
      </c>
      <c r="E554" s="79" t="s">
        <v>739</v>
      </c>
      <c r="F554" s="75">
        <f t="shared" si="13"/>
        <v>8417494</v>
      </c>
      <c r="G554" s="76">
        <v>1779903</v>
      </c>
      <c r="H554" s="76">
        <v>2973799</v>
      </c>
      <c r="I554" s="76">
        <v>1881210</v>
      </c>
      <c r="J554" s="76">
        <v>1782582</v>
      </c>
      <c r="K554" s="30"/>
      <c r="L554" s="163"/>
      <c r="M554" s="69"/>
      <c r="N554" s="181"/>
      <c r="O554" s="62"/>
      <c r="P554" s="38"/>
      <c r="R554" s="158"/>
      <c r="S554" s="158"/>
      <c r="T554" s="158"/>
      <c r="U554" s="158"/>
    </row>
    <row r="555" spans="1:21" ht="15">
      <c r="A555" s="77">
        <v>524</v>
      </c>
      <c r="B555" s="78" t="s">
        <v>742</v>
      </c>
      <c r="C555" s="77" t="s">
        <v>740</v>
      </c>
      <c r="D555" s="77" t="s">
        <v>741</v>
      </c>
      <c r="E555" s="79" t="s">
        <v>743</v>
      </c>
      <c r="F555" s="75">
        <f t="shared" si="13"/>
        <v>69523056</v>
      </c>
      <c r="G555" s="76">
        <v>20270952</v>
      </c>
      <c r="H555" s="76">
        <v>25696731</v>
      </c>
      <c r="I555" s="76">
        <v>1364452</v>
      </c>
      <c r="J555" s="76">
        <v>22190921</v>
      </c>
      <c r="K555" s="30"/>
      <c r="L555" s="163"/>
      <c r="M555" s="69"/>
      <c r="N555" s="181"/>
      <c r="O555" s="62"/>
      <c r="P555" s="38"/>
      <c r="R555" s="158"/>
      <c r="S555" s="158"/>
      <c r="T555" s="158"/>
      <c r="U555" s="158"/>
    </row>
    <row r="556" spans="1:21" ht="15">
      <c r="A556" s="77">
        <v>525</v>
      </c>
      <c r="B556" s="78" t="s">
        <v>745</v>
      </c>
      <c r="C556" s="77" t="s">
        <v>744</v>
      </c>
      <c r="D556" s="77" t="s">
        <v>741</v>
      </c>
      <c r="E556" s="79" t="s">
        <v>746</v>
      </c>
      <c r="F556" s="75">
        <f t="shared" si="13"/>
        <v>54484501</v>
      </c>
      <c r="G556" s="76">
        <v>7754000</v>
      </c>
      <c r="H556" s="76">
        <v>8177117</v>
      </c>
      <c r="I556" s="76">
        <v>639470</v>
      </c>
      <c r="J556" s="76">
        <v>37913914</v>
      </c>
      <c r="K556" s="30"/>
      <c r="L556" s="163"/>
      <c r="M556" s="69"/>
      <c r="N556" s="181"/>
      <c r="O556" s="62"/>
      <c r="P556" s="38"/>
      <c r="R556" s="158"/>
      <c r="S556" s="158"/>
      <c r="T556" s="158"/>
      <c r="U556" s="158"/>
    </row>
    <row r="557" spans="1:21" ht="15">
      <c r="A557" s="77">
        <v>526</v>
      </c>
      <c r="B557" s="78" t="s">
        <v>748</v>
      </c>
      <c r="C557" s="77" t="s">
        <v>747</v>
      </c>
      <c r="D557" s="77" t="s">
        <v>741</v>
      </c>
      <c r="E557" s="79" t="s">
        <v>749</v>
      </c>
      <c r="F557" s="75">
        <f t="shared" si="13"/>
        <v>40714108</v>
      </c>
      <c r="G557" s="76">
        <v>1836316</v>
      </c>
      <c r="H557" s="76">
        <v>27981241</v>
      </c>
      <c r="I557" s="76">
        <v>0</v>
      </c>
      <c r="J557" s="76">
        <v>10896551</v>
      </c>
      <c r="K557" s="30"/>
      <c r="L557" s="163"/>
      <c r="M557" s="69"/>
      <c r="N557" s="181"/>
      <c r="O557" s="62"/>
      <c r="P557" s="38"/>
      <c r="R557" s="158"/>
      <c r="S557" s="158"/>
      <c r="T557" s="158"/>
      <c r="U557" s="158"/>
    </row>
    <row r="558" spans="1:21" ht="15">
      <c r="A558" s="77">
        <v>527</v>
      </c>
      <c r="B558" s="78" t="s">
        <v>751</v>
      </c>
      <c r="C558" s="77" t="s">
        <v>750</v>
      </c>
      <c r="D558" s="77" t="s">
        <v>741</v>
      </c>
      <c r="E558" s="79" t="s">
        <v>752</v>
      </c>
      <c r="F558" s="75">
        <f t="shared" si="13"/>
        <v>100032082</v>
      </c>
      <c r="G558" s="76">
        <v>11579490</v>
      </c>
      <c r="H558" s="76">
        <v>15043968</v>
      </c>
      <c r="I558" s="76">
        <v>26352789</v>
      </c>
      <c r="J558" s="76">
        <v>47055835</v>
      </c>
      <c r="K558" s="30"/>
      <c r="L558" s="163"/>
      <c r="M558" s="69"/>
      <c r="N558" s="181"/>
      <c r="O558" s="62"/>
      <c r="P558" s="38"/>
      <c r="R558" s="158"/>
      <c r="S558" s="158"/>
      <c r="T558" s="158"/>
      <c r="U558" s="158"/>
    </row>
    <row r="559" spans="1:21" ht="15">
      <c r="A559" s="77">
        <v>528</v>
      </c>
      <c r="B559" s="78" t="s">
        <v>754</v>
      </c>
      <c r="C559" s="77" t="s">
        <v>753</v>
      </c>
      <c r="D559" s="77" t="s">
        <v>741</v>
      </c>
      <c r="E559" s="79" t="s">
        <v>755</v>
      </c>
      <c r="F559" s="75">
        <f t="shared" si="13"/>
        <v>8554357</v>
      </c>
      <c r="G559" s="76">
        <v>1632600</v>
      </c>
      <c r="H559" s="76">
        <v>5555000</v>
      </c>
      <c r="I559" s="76">
        <v>0</v>
      </c>
      <c r="J559" s="76">
        <v>1366757</v>
      </c>
      <c r="K559" s="47"/>
      <c r="L559" s="163"/>
      <c r="M559" s="69"/>
      <c r="N559" s="181"/>
      <c r="O559" s="62"/>
      <c r="P559" s="38"/>
      <c r="R559" s="158"/>
      <c r="S559" s="158"/>
      <c r="T559" s="158"/>
      <c r="U559" s="158"/>
    </row>
    <row r="560" spans="1:21" ht="15">
      <c r="A560" s="77">
        <v>529</v>
      </c>
      <c r="B560" s="78" t="s">
        <v>757</v>
      </c>
      <c r="C560" s="77" t="s">
        <v>756</v>
      </c>
      <c r="D560" s="77" t="s">
        <v>741</v>
      </c>
      <c r="E560" s="79" t="s">
        <v>758</v>
      </c>
      <c r="F560" s="75">
        <f t="shared" si="13"/>
        <v>3027430</v>
      </c>
      <c r="G560" s="76">
        <v>384600</v>
      </c>
      <c r="H560" s="76">
        <v>2355218</v>
      </c>
      <c r="I560" s="76">
        <v>0</v>
      </c>
      <c r="J560" s="76">
        <v>287612</v>
      </c>
      <c r="K560" s="30"/>
      <c r="L560" s="163"/>
      <c r="M560" s="69"/>
      <c r="N560" s="181"/>
      <c r="O560" s="62"/>
      <c r="P560" s="38"/>
      <c r="R560" s="158"/>
      <c r="S560" s="158"/>
      <c r="T560" s="158"/>
      <c r="U560" s="158"/>
    </row>
    <row r="561" spans="1:21" ht="15">
      <c r="A561" s="77">
        <v>530</v>
      </c>
      <c r="B561" s="78" t="s">
        <v>760</v>
      </c>
      <c r="C561" s="77" t="s">
        <v>759</v>
      </c>
      <c r="D561" s="77" t="s">
        <v>741</v>
      </c>
      <c r="E561" s="79" t="s">
        <v>761</v>
      </c>
      <c r="F561" s="75">
        <f t="shared" si="13"/>
        <v>10802864</v>
      </c>
      <c r="G561" s="76">
        <v>137800</v>
      </c>
      <c r="H561" s="76">
        <v>8210385</v>
      </c>
      <c r="I561" s="76">
        <v>207500</v>
      </c>
      <c r="J561" s="76">
        <v>2247179</v>
      </c>
      <c r="K561" s="30"/>
      <c r="L561" s="163"/>
      <c r="M561" s="69"/>
      <c r="N561" s="181"/>
      <c r="O561" s="62"/>
      <c r="P561" s="38"/>
      <c r="R561" s="158"/>
      <c r="S561" s="158"/>
      <c r="T561" s="158"/>
      <c r="U561" s="158"/>
    </row>
    <row r="562" spans="1:21" ht="15">
      <c r="A562" s="77">
        <v>531</v>
      </c>
      <c r="B562" s="78" t="s">
        <v>763</v>
      </c>
      <c r="C562" s="77" t="s">
        <v>762</v>
      </c>
      <c r="D562" s="77" t="s">
        <v>741</v>
      </c>
      <c r="E562" s="79" t="s">
        <v>764</v>
      </c>
      <c r="F562" s="75">
        <f t="shared" si="13"/>
        <v>4750086</v>
      </c>
      <c r="G562" s="76">
        <v>58000</v>
      </c>
      <c r="H562" s="76">
        <v>2316210</v>
      </c>
      <c r="I562" s="76">
        <v>0</v>
      </c>
      <c r="J562" s="76">
        <v>2375876</v>
      </c>
      <c r="K562" s="30"/>
      <c r="L562" s="163"/>
      <c r="M562" s="69"/>
      <c r="N562" s="181"/>
      <c r="O562" s="62"/>
      <c r="P562" s="38"/>
      <c r="R562" s="158"/>
      <c r="S562" s="158"/>
      <c r="T562" s="158"/>
      <c r="U562" s="158"/>
    </row>
    <row r="563" spans="1:21" ht="15">
      <c r="A563" s="77">
        <v>532</v>
      </c>
      <c r="B563" s="78" t="s">
        <v>766</v>
      </c>
      <c r="C563" s="77" t="s">
        <v>765</v>
      </c>
      <c r="D563" s="77" t="s">
        <v>741</v>
      </c>
      <c r="E563" s="79" t="s">
        <v>767</v>
      </c>
      <c r="F563" s="75">
        <f t="shared" si="13"/>
        <v>97503556</v>
      </c>
      <c r="G563" s="76">
        <v>15437164</v>
      </c>
      <c r="H563" s="76">
        <v>13509743</v>
      </c>
      <c r="I563" s="76">
        <v>44952500</v>
      </c>
      <c r="J563" s="76">
        <v>23604149</v>
      </c>
      <c r="K563" s="30"/>
      <c r="L563" s="163"/>
      <c r="M563" s="69"/>
      <c r="N563" s="181"/>
      <c r="O563" s="62"/>
      <c r="P563" s="38"/>
      <c r="R563" s="158"/>
      <c r="S563" s="158"/>
      <c r="T563" s="158"/>
      <c r="U563" s="158"/>
    </row>
    <row r="564" spans="1:21" ht="15">
      <c r="A564" s="77">
        <v>533</v>
      </c>
      <c r="B564" s="78" t="s">
        <v>769</v>
      </c>
      <c r="C564" s="77" t="s">
        <v>768</v>
      </c>
      <c r="D564" s="77" t="s">
        <v>741</v>
      </c>
      <c r="E564" s="79" t="s">
        <v>770</v>
      </c>
      <c r="F564" s="75">
        <f t="shared" si="13"/>
        <v>14480583</v>
      </c>
      <c r="G564" s="76">
        <v>439500</v>
      </c>
      <c r="H564" s="76">
        <v>8988792</v>
      </c>
      <c r="I564" s="76">
        <v>0</v>
      </c>
      <c r="J564" s="76">
        <v>5052291</v>
      </c>
      <c r="K564" s="30"/>
      <c r="L564" s="163"/>
      <c r="M564" s="69"/>
      <c r="N564" s="181"/>
      <c r="O564" s="62"/>
      <c r="P564" s="38"/>
      <c r="R564" s="158"/>
      <c r="S564" s="158"/>
      <c r="T564" s="158"/>
      <c r="U564" s="158"/>
    </row>
    <row r="565" spans="1:21" ht="15">
      <c r="A565" s="77">
        <v>534</v>
      </c>
      <c r="B565" s="78" t="s">
        <v>772</v>
      </c>
      <c r="C565" s="77" t="s">
        <v>771</v>
      </c>
      <c r="D565" s="77" t="s">
        <v>741</v>
      </c>
      <c r="E565" s="79" t="s">
        <v>773</v>
      </c>
      <c r="F565" s="75">
        <f t="shared" si="13"/>
        <v>19212002</v>
      </c>
      <c r="G565" s="76">
        <v>3818500</v>
      </c>
      <c r="H565" s="76">
        <v>11505613</v>
      </c>
      <c r="I565" s="76">
        <v>473800</v>
      </c>
      <c r="J565" s="76">
        <v>3414089</v>
      </c>
      <c r="K565" s="30"/>
      <c r="L565" s="163"/>
      <c r="M565" s="69"/>
      <c r="N565" s="181"/>
      <c r="O565" s="62"/>
      <c r="P565" s="38"/>
      <c r="R565" s="158"/>
      <c r="S565" s="158"/>
      <c r="T565" s="158"/>
      <c r="U565" s="158"/>
    </row>
    <row r="566" spans="1:21" ht="15">
      <c r="A566" s="77">
        <v>535</v>
      </c>
      <c r="B566" s="78" t="s">
        <v>775</v>
      </c>
      <c r="C566" s="77" t="s">
        <v>774</v>
      </c>
      <c r="D566" s="77" t="s">
        <v>741</v>
      </c>
      <c r="E566" s="79" t="s">
        <v>776</v>
      </c>
      <c r="F566" s="75">
        <f t="shared" si="13"/>
        <v>156402286</v>
      </c>
      <c r="G566" s="76">
        <v>14295918</v>
      </c>
      <c r="H566" s="76">
        <v>17162341</v>
      </c>
      <c r="I566" s="76">
        <v>122569041</v>
      </c>
      <c r="J566" s="76">
        <v>2374986</v>
      </c>
      <c r="K566" s="30"/>
      <c r="L566" s="163"/>
      <c r="M566" s="69"/>
      <c r="N566" s="181"/>
      <c r="O566" s="62"/>
      <c r="P566" s="38"/>
      <c r="R566" s="158"/>
      <c r="S566" s="158"/>
      <c r="T566" s="158"/>
      <c r="U566" s="158"/>
    </row>
    <row r="567" spans="1:21" ht="15">
      <c r="A567" s="77">
        <v>536</v>
      </c>
      <c r="B567" s="78" t="s">
        <v>778</v>
      </c>
      <c r="C567" s="77" t="s">
        <v>777</v>
      </c>
      <c r="D567" s="77" t="s">
        <v>741</v>
      </c>
      <c r="E567" s="79" t="s">
        <v>779</v>
      </c>
      <c r="F567" s="75">
        <f t="shared" si="13"/>
        <v>48295633</v>
      </c>
      <c r="G567" s="76">
        <v>4201100</v>
      </c>
      <c r="H567" s="76">
        <v>8283009</v>
      </c>
      <c r="I567" s="76">
        <v>1363700</v>
      </c>
      <c r="J567" s="76">
        <v>34447824</v>
      </c>
      <c r="K567" s="30"/>
      <c r="L567" s="163"/>
      <c r="M567" s="69"/>
      <c r="N567" s="181"/>
      <c r="O567" s="62"/>
      <c r="P567" s="38"/>
      <c r="R567" s="158"/>
      <c r="S567" s="158"/>
      <c r="T567" s="158"/>
      <c r="U567" s="158"/>
    </row>
    <row r="568" spans="1:21" ht="15">
      <c r="A568" s="77">
        <v>537</v>
      </c>
      <c r="B568" s="78" t="s">
        <v>781</v>
      </c>
      <c r="C568" s="77" t="s">
        <v>780</v>
      </c>
      <c r="D568" s="77" t="s">
        <v>741</v>
      </c>
      <c r="E568" s="79" t="s">
        <v>782</v>
      </c>
      <c r="F568" s="75">
        <f t="shared" si="13"/>
        <v>24245195</v>
      </c>
      <c r="G568" s="76">
        <v>15771271</v>
      </c>
      <c r="H568" s="76">
        <v>5839155</v>
      </c>
      <c r="I568" s="76">
        <v>918392</v>
      </c>
      <c r="J568" s="76">
        <v>1716377</v>
      </c>
      <c r="K568" s="30"/>
      <c r="L568" s="163"/>
      <c r="M568" s="69"/>
      <c r="N568" s="181"/>
      <c r="O568" s="62"/>
      <c r="P568" s="38"/>
      <c r="R568" s="158"/>
      <c r="S568" s="158"/>
      <c r="T568" s="158"/>
      <c r="U568" s="158"/>
    </row>
    <row r="569" spans="1:21" ht="15">
      <c r="A569" s="77">
        <v>538</v>
      </c>
      <c r="B569" s="78" t="s">
        <v>784</v>
      </c>
      <c r="C569" s="77" t="s">
        <v>783</v>
      </c>
      <c r="D569" s="77" t="s">
        <v>741</v>
      </c>
      <c r="E569" s="79" t="s">
        <v>785</v>
      </c>
      <c r="F569" s="75">
        <f t="shared" si="13"/>
        <v>186883314</v>
      </c>
      <c r="G569" s="76">
        <v>180013300</v>
      </c>
      <c r="H569" s="76">
        <v>4834805</v>
      </c>
      <c r="I569" s="76">
        <v>1069255</v>
      </c>
      <c r="J569" s="76">
        <v>965954</v>
      </c>
      <c r="K569" s="30"/>
      <c r="L569" s="163"/>
      <c r="M569" s="69"/>
      <c r="N569" s="181"/>
      <c r="O569" s="60"/>
      <c r="P569" s="38"/>
      <c r="R569" s="158"/>
      <c r="S569" s="158"/>
      <c r="T569" s="158"/>
      <c r="U569" s="158"/>
    </row>
    <row r="570" spans="1:21" ht="15">
      <c r="A570" s="77">
        <v>539</v>
      </c>
      <c r="B570" s="78" t="s">
        <v>787</v>
      </c>
      <c r="C570" s="77" t="s">
        <v>786</v>
      </c>
      <c r="D570" s="77" t="s">
        <v>741</v>
      </c>
      <c r="E570" s="79" t="s">
        <v>788</v>
      </c>
      <c r="F570" s="75">
        <f t="shared" si="13"/>
        <v>34610888</v>
      </c>
      <c r="G570" s="76">
        <v>8529400</v>
      </c>
      <c r="H570" s="76">
        <v>23102508</v>
      </c>
      <c r="I570" s="76">
        <v>0</v>
      </c>
      <c r="J570" s="76">
        <v>2978980</v>
      </c>
      <c r="K570" s="48"/>
      <c r="L570" s="163"/>
      <c r="M570" s="69"/>
      <c r="N570" s="181"/>
      <c r="O570" s="62"/>
      <c r="P570" s="38"/>
      <c r="R570" s="158"/>
      <c r="S570" s="158"/>
      <c r="T570" s="158"/>
      <c r="U570" s="158"/>
    </row>
    <row r="571" spans="1:21" ht="15">
      <c r="A571" s="77">
        <v>540</v>
      </c>
      <c r="B571" s="78" t="s">
        <v>790</v>
      </c>
      <c r="C571" s="77" t="s">
        <v>789</v>
      </c>
      <c r="D571" s="77" t="s">
        <v>741</v>
      </c>
      <c r="E571" s="79" t="s">
        <v>1250</v>
      </c>
      <c r="F571" s="75">
        <f t="shared" si="13"/>
        <v>31434427</v>
      </c>
      <c r="G571" s="76">
        <v>11272250</v>
      </c>
      <c r="H571" s="76">
        <v>11651966</v>
      </c>
      <c r="I571" s="76">
        <v>0</v>
      </c>
      <c r="J571" s="76">
        <v>8510211</v>
      </c>
      <c r="K571" s="30"/>
      <c r="L571" s="163"/>
      <c r="M571" s="69"/>
      <c r="N571" s="181"/>
      <c r="O571" s="62"/>
      <c r="P571" s="38"/>
      <c r="R571" s="158"/>
      <c r="S571" s="158"/>
      <c r="T571" s="158"/>
      <c r="U571" s="158"/>
    </row>
    <row r="572" spans="1:21" ht="15">
      <c r="A572" s="77">
        <v>541</v>
      </c>
      <c r="B572" s="78" t="s">
        <v>792</v>
      </c>
      <c r="C572" s="77" t="s">
        <v>791</v>
      </c>
      <c r="D572" s="77" t="s">
        <v>741</v>
      </c>
      <c r="E572" s="79" t="s">
        <v>793</v>
      </c>
      <c r="F572" s="75">
        <f t="shared" si="13"/>
        <v>164813913</v>
      </c>
      <c r="G572" s="76">
        <v>12349600</v>
      </c>
      <c r="H572" s="76">
        <v>40068033</v>
      </c>
      <c r="I572" s="76">
        <v>31473150</v>
      </c>
      <c r="J572" s="76">
        <v>80923130</v>
      </c>
      <c r="K572" s="30"/>
      <c r="L572" s="163"/>
      <c r="M572" s="69"/>
      <c r="N572" s="181"/>
      <c r="O572" s="60"/>
      <c r="P572" s="38"/>
      <c r="R572" s="158"/>
      <c r="S572" s="158"/>
      <c r="T572" s="158"/>
      <c r="U572" s="158"/>
    </row>
    <row r="573" spans="1:31" s="5" customFormat="1" ht="15">
      <c r="A573" s="77">
        <v>542</v>
      </c>
      <c r="B573" s="78" t="s">
        <v>795</v>
      </c>
      <c r="C573" s="77" t="s">
        <v>794</v>
      </c>
      <c r="D573" s="77" t="s">
        <v>741</v>
      </c>
      <c r="E573" s="79" t="s">
        <v>1719</v>
      </c>
      <c r="F573" s="75">
        <f t="shared" si="13"/>
        <v>166892510</v>
      </c>
      <c r="G573" s="76">
        <v>78468094</v>
      </c>
      <c r="H573" s="76">
        <v>27384109</v>
      </c>
      <c r="I573" s="76">
        <v>4688060</v>
      </c>
      <c r="J573" s="76">
        <v>56352247</v>
      </c>
      <c r="K573" s="30"/>
      <c r="L573" s="163"/>
      <c r="M573" s="69"/>
      <c r="N573" s="181"/>
      <c r="O573" s="62"/>
      <c r="P573" s="38"/>
      <c r="R573" s="38"/>
      <c r="S573" s="38"/>
      <c r="T573" s="38"/>
      <c r="U573" s="38"/>
      <c r="AE573" s="177"/>
    </row>
    <row r="574" spans="1:21" ht="15">
      <c r="A574" s="77">
        <v>543</v>
      </c>
      <c r="B574" s="78" t="s">
        <v>797</v>
      </c>
      <c r="C574" s="77" t="s">
        <v>796</v>
      </c>
      <c r="D574" s="77" t="s">
        <v>741</v>
      </c>
      <c r="E574" s="79" t="s">
        <v>798</v>
      </c>
      <c r="F574" s="75">
        <f t="shared" si="13"/>
        <v>69966481</v>
      </c>
      <c r="G574" s="76">
        <v>15455761</v>
      </c>
      <c r="H574" s="76">
        <v>35498449</v>
      </c>
      <c r="I574" s="76">
        <v>35665</v>
      </c>
      <c r="J574" s="76">
        <v>18976606</v>
      </c>
      <c r="K574" s="30"/>
      <c r="L574" s="163"/>
      <c r="M574" s="69"/>
      <c r="N574" s="181"/>
      <c r="O574" s="62"/>
      <c r="P574" s="38"/>
      <c r="R574" s="158"/>
      <c r="S574" s="158"/>
      <c r="T574" s="158"/>
      <c r="U574" s="158"/>
    </row>
    <row r="575" spans="1:21" ht="15">
      <c r="A575" s="77">
        <v>544</v>
      </c>
      <c r="B575" s="78" t="s">
        <v>800</v>
      </c>
      <c r="C575" s="77" t="s">
        <v>799</v>
      </c>
      <c r="D575" s="77" t="s">
        <v>741</v>
      </c>
      <c r="E575" s="79" t="s">
        <v>801</v>
      </c>
      <c r="F575" s="75">
        <f t="shared" si="13"/>
        <v>192800</v>
      </c>
      <c r="G575" s="76">
        <v>0</v>
      </c>
      <c r="H575" s="76">
        <v>171000</v>
      </c>
      <c r="I575" s="76">
        <v>0</v>
      </c>
      <c r="J575" s="76">
        <v>21800</v>
      </c>
      <c r="K575" s="30"/>
      <c r="L575" s="163"/>
      <c r="M575" s="69"/>
      <c r="N575" s="181"/>
      <c r="O575" s="62"/>
      <c r="P575" s="38"/>
      <c r="R575" s="158"/>
      <c r="S575" s="158"/>
      <c r="T575" s="158"/>
      <c r="U575" s="158"/>
    </row>
    <row r="576" spans="1:21" ht="15">
      <c r="A576" s="77">
        <v>545</v>
      </c>
      <c r="B576" s="78" t="s">
        <v>807</v>
      </c>
      <c r="C576" s="77" t="s">
        <v>802</v>
      </c>
      <c r="D576" s="77" t="s">
        <v>806</v>
      </c>
      <c r="E576" s="79" t="s">
        <v>808</v>
      </c>
      <c r="F576" s="75">
        <f t="shared" si="13"/>
        <v>2605994</v>
      </c>
      <c r="G576" s="76">
        <v>24600</v>
      </c>
      <c r="H576" s="76">
        <v>1665755</v>
      </c>
      <c r="I576" s="76">
        <v>273000</v>
      </c>
      <c r="J576" s="76">
        <v>642639</v>
      </c>
      <c r="K576" s="47"/>
      <c r="L576" s="163"/>
      <c r="M576" s="69"/>
      <c r="N576" s="181"/>
      <c r="O576" s="60"/>
      <c r="P576" s="38"/>
      <c r="R576" s="158"/>
      <c r="S576" s="158"/>
      <c r="T576" s="158"/>
      <c r="U576" s="158"/>
    </row>
    <row r="577" spans="1:21" ht="15">
      <c r="A577" s="77">
        <v>546</v>
      </c>
      <c r="B577" s="78" t="s">
        <v>810</v>
      </c>
      <c r="C577" s="77" t="s">
        <v>803</v>
      </c>
      <c r="D577" s="77" t="s">
        <v>806</v>
      </c>
      <c r="E577" s="79" t="s">
        <v>811</v>
      </c>
      <c r="F577" s="75">
        <f t="shared" si="13"/>
        <v>948573</v>
      </c>
      <c r="G577" s="76">
        <v>260000</v>
      </c>
      <c r="H577" s="76">
        <v>631668</v>
      </c>
      <c r="I577" s="76">
        <v>0</v>
      </c>
      <c r="J577" s="76">
        <v>56905</v>
      </c>
      <c r="K577" s="30"/>
      <c r="L577" s="163"/>
      <c r="M577" s="69"/>
      <c r="N577" s="181"/>
      <c r="O577" s="62"/>
      <c r="P577" s="38"/>
      <c r="R577" s="158"/>
      <c r="S577" s="158"/>
      <c r="T577" s="158"/>
      <c r="U577" s="158"/>
    </row>
    <row r="578" spans="1:21" ht="15">
      <c r="A578" s="77">
        <v>547</v>
      </c>
      <c r="B578" s="78" t="s">
        <v>813</v>
      </c>
      <c r="C578" s="77" t="s">
        <v>804</v>
      </c>
      <c r="D578" s="77" t="s">
        <v>806</v>
      </c>
      <c r="E578" s="79" t="s">
        <v>814</v>
      </c>
      <c r="F578" s="75">
        <f t="shared" si="13"/>
        <v>1857104</v>
      </c>
      <c r="G578" s="76">
        <v>0</v>
      </c>
      <c r="H578" s="76">
        <v>672824</v>
      </c>
      <c r="I578" s="76">
        <v>0</v>
      </c>
      <c r="J578" s="76">
        <v>1184280</v>
      </c>
      <c r="K578" s="30"/>
      <c r="L578" s="163"/>
      <c r="M578" s="69"/>
      <c r="N578" s="181"/>
      <c r="O578" s="62"/>
      <c r="P578" s="38"/>
      <c r="R578" s="158"/>
      <c r="S578" s="158"/>
      <c r="T578" s="158"/>
      <c r="U578" s="158"/>
    </row>
    <row r="579" spans="1:21" ht="15">
      <c r="A579" s="77">
        <v>548</v>
      </c>
      <c r="B579" s="78" t="s">
        <v>817</v>
      </c>
      <c r="C579" s="77" t="s">
        <v>805</v>
      </c>
      <c r="D579" s="77" t="s">
        <v>806</v>
      </c>
      <c r="E579" s="79" t="s">
        <v>818</v>
      </c>
      <c r="F579" s="75">
        <f t="shared" si="13"/>
        <v>8362819</v>
      </c>
      <c r="G579" s="76">
        <v>239600</v>
      </c>
      <c r="H579" s="76">
        <v>2787875</v>
      </c>
      <c r="I579" s="76">
        <v>991046</v>
      </c>
      <c r="J579" s="76">
        <v>4344298</v>
      </c>
      <c r="K579" s="30"/>
      <c r="L579" s="163"/>
      <c r="M579" s="69"/>
      <c r="N579" s="181"/>
      <c r="O579" s="62"/>
      <c r="P579" s="38"/>
      <c r="R579" s="158"/>
      <c r="S579" s="158"/>
      <c r="T579" s="158"/>
      <c r="U579" s="158"/>
    </row>
    <row r="580" spans="1:21" ht="15">
      <c r="A580" s="77">
        <v>549</v>
      </c>
      <c r="B580" s="78" t="s">
        <v>820</v>
      </c>
      <c r="C580" s="77" t="s">
        <v>809</v>
      </c>
      <c r="D580" s="77" t="s">
        <v>806</v>
      </c>
      <c r="E580" s="79" t="s">
        <v>1552</v>
      </c>
      <c r="F580" s="75">
        <f t="shared" si="13"/>
        <v>3834572</v>
      </c>
      <c r="G580" s="76">
        <v>614001</v>
      </c>
      <c r="H580" s="76">
        <v>1225114</v>
      </c>
      <c r="I580" s="76">
        <v>801163</v>
      </c>
      <c r="J580" s="76">
        <v>1194294</v>
      </c>
      <c r="K580" s="30"/>
      <c r="L580" s="163"/>
      <c r="M580" s="69"/>
      <c r="N580" s="181"/>
      <c r="O580" s="62"/>
      <c r="P580" s="38"/>
      <c r="R580" s="158"/>
      <c r="S580" s="158"/>
      <c r="T580" s="158"/>
      <c r="U580" s="158"/>
    </row>
    <row r="581" spans="1:21" ht="15">
      <c r="A581" s="77">
        <v>550</v>
      </c>
      <c r="B581" s="78" t="s">
        <v>822</v>
      </c>
      <c r="C581" s="77" t="s">
        <v>812</v>
      </c>
      <c r="D581" s="77" t="s">
        <v>806</v>
      </c>
      <c r="E581" s="79" t="s">
        <v>823</v>
      </c>
      <c r="F581" s="75">
        <f aca="true" t="shared" si="14" ref="F581:F592">G581+H581+I581+J581</f>
        <v>3571916</v>
      </c>
      <c r="G581" s="76">
        <v>86500</v>
      </c>
      <c r="H581" s="76">
        <v>276196</v>
      </c>
      <c r="I581" s="76">
        <v>585150</v>
      </c>
      <c r="J581" s="76">
        <v>2624070</v>
      </c>
      <c r="K581" s="30"/>
      <c r="L581" s="163"/>
      <c r="M581" s="69"/>
      <c r="N581" s="181"/>
      <c r="O581" s="62"/>
      <c r="P581" s="38"/>
      <c r="R581" s="158"/>
      <c r="S581" s="158"/>
      <c r="T581" s="158"/>
      <c r="U581" s="158"/>
    </row>
    <row r="582" spans="1:21" ht="15">
      <c r="A582" s="77">
        <v>551</v>
      </c>
      <c r="B582" s="78" t="s">
        <v>825</v>
      </c>
      <c r="C582" s="77" t="s">
        <v>816</v>
      </c>
      <c r="D582" s="77" t="s">
        <v>806</v>
      </c>
      <c r="E582" s="79" t="s">
        <v>1447</v>
      </c>
      <c r="F582" s="75">
        <f t="shared" si="14"/>
        <v>8080312</v>
      </c>
      <c r="G582" s="76">
        <v>0</v>
      </c>
      <c r="H582" s="76">
        <v>2207108</v>
      </c>
      <c r="I582" s="76">
        <v>117000</v>
      </c>
      <c r="J582" s="76">
        <v>5756204</v>
      </c>
      <c r="K582" s="30"/>
      <c r="L582" s="163"/>
      <c r="M582" s="69"/>
      <c r="N582" s="181"/>
      <c r="O582" s="62"/>
      <c r="P582" s="38"/>
      <c r="R582" s="158"/>
      <c r="S582" s="158"/>
      <c r="T582" s="158"/>
      <c r="U582" s="158"/>
    </row>
    <row r="583" spans="1:21" ht="15">
      <c r="A583" s="77">
        <v>552</v>
      </c>
      <c r="B583" s="78" t="s">
        <v>827</v>
      </c>
      <c r="C583" s="77" t="s">
        <v>819</v>
      </c>
      <c r="D583" s="77" t="s">
        <v>806</v>
      </c>
      <c r="E583" s="79" t="s">
        <v>828</v>
      </c>
      <c r="F583" s="75">
        <f t="shared" si="14"/>
        <v>12374748</v>
      </c>
      <c r="G583" s="76">
        <v>130200</v>
      </c>
      <c r="H583" s="76">
        <v>7399204</v>
      </c>
      <c r="I583" s="76">
        <v>759000</v>
      </c>
      <c r="J583" s="76">
        <v>4086344</v>
      </c>
      <c r="K583" s="30"/>
      <c r="L583" s="163"/>
      <c r="M583" s="69"/>
      <c r="N583" s="181"/>
      <c r="O583" s="60"/>
      <c r="P583" s="38"/>
      <c r="R583" s="158"/>
      <c r="S583" s="158"/>
      <c r="T583" s="158"/>
      <c r="U583" s="158"/>
    </row>
    <row r="584" spans="1:21" ht="15">
      <c r="A584" s="77">
        <v>553</v>
      </c>
      <c r="B584" s="78" t="s">
        <v>830</v>
      </c>
      <c r="C584" s="77" t="s">
        <v>821</v>
      </c>
      <c r="D584" s="77" t="s">
        <v>806</v>
      </c>
      <c r="E584" s="79" t="s">
        <v>831</v>
      </c>
      <c r="F584" s="75">
        <f t="shared" si="14"/>
        <v>1250078</v>
      </c>
      <c r="G584" s="76">
        <v>56200</v>
      </c>
      <c r="H584" s="76">
        <v>791853</v>
      </c>
      <c r="I584" s="76">
        <v>366525</v>
      </c>
      <c r="J584" s="76">
        <v>35500</v>
      </c>
      <c r="K584" s="30"/>
      <c r="L584" s="163"/>
      <c r="M584" s="69"/>
      <c r="N584" s="181"/>
      <c r="O584" s="62"/>
      <c r="P584" s="38"/>
      <c r="R584" s="158"/>
      <c r="S584" s="158"/>
      <c r="T584" s="158"/>
      <c r="U584" s="158"/>
    </row>
    <row r="585" spans="1:21" ht="15">
      <c r="A585" s="77">
        <v>554</v>
      </c>
      <c r="B585" s="78" t="s">
        <v>833</v>
      </c>
      <c r="C585" s="77" t="s">
        <v>824</v>
      </c>
      <c r="D585" s="77" t="s">
        <v>806</v>
      </c>
      <c r="E585" s="79" t="s">
        <v>834</v>
      </c>
      <c r="F585" s="75">
        <f t="shared" si="14"/>
        <v>2096772</v>
      </c>
      <c r="G585" s="76">
        <v>338002</v>
      </c>
      <c r="H585" s="76">
        <v>768103</v>
      </c>
      <c r="I585" s="76">
        <v>178495</v>
      </c>
      <c r="J585" s="76">
        <v>812172</v>
      </c>
      <c r="K585" s="30"/>
      <c r="L585" s="163"/>
      <c r="M585" s="69"/>
      <c r="N585" s="181"/>
      <c r="O585" s="62"/>
      <c r="P585" s="38"/>
      <c r="R585" s="158"/>
      <c r="S585" s="158"/>
      <c r="T585" s="158"/>
      <c r="U585" s="158"/>
    </row>
    <row r="586" spans="1:21" ht="15">
      <c r="A586" s="77">
        <v>555</v>
      </c>
      <c r="B586" s="78" t="s">
        <v>836</v>
      </c>
      <c r="C586" s="77" t="s">
        <v>826</v>
      </c>
      <c r="D586" s="77" t="s">
        <v>806</v>
      </c>
      <c r="E586" s="79" t="s">
        <v>837</v>
      </c>
      <c r="F586" s="75">
        <f t="shared" si="14"/>
        <v>2498860</v>
      </c>
      <c r="G586" s="76">
        <v>722102</v>
      </c>
      <c r="H586" s="76">
        <v>576820</v>
      </c>
      <c r="I586" s="76">
        <v>25000</v>
      </c>
      <c r="J586" s="76">
        <v>1174938</v>
      </c>
      <c r="K586" s="30"/>
      <c r="L586" s="163"/>
      <c r="M586" s="69"/>
      <c r="N586" s="181"/>
      <c r="O586" s="60"/>
      <c r="P586" s="38"/>
      <c r="R586" s="158"/>
      <c r="S586" s="158"/>
      <c r="T586" s="158"/>
      <c r="U586" s="158"/>
    </row>
    <row r="587" spans="1:21" ht="15">
      <c r="A587" s="77">
        <v>556</v>
      </c>
      <c r="B587" s="78" t="s">
        <v>839</v>
      </c>
      <c r="C587" s="77" t="s">
        <v>829</v>
      </c>
      <c r="D587" s="77" t="s">
        <v>806</v>
      </c>
      <c r="E587" s="79" t="s">
        <v>840</v>
      </c>
      <c r="F587" s="75">
        <f t="shared" si="14"/>
        <v>3379245</v>
      </c>
      <c r="G587" s="76">
        <v>845100</v>
      </c>
      <c r="H587" s="76">
        <v>1603233</v>
      </c>
      <c r="I587" s="76">
        <v>130400</v>
      </c>
      <c r="J587" s="76">
        <v>800512</v>
      </c>
      <c r="K587" s="30"/>
      <c r="L587" s="163"/>
      <c r="M587" s="69"/>
      <c r="N587" s="181"/>
      <c r="O587" s="62"/>
      <c r="P587" s="38"/>
      <c r="R587" s="158"/>
      <c r="S587" s="158"/>
      <c r="T587" s="158"/>
      <c r="U587" s="158"/>
    </row>
    <row r="588" spans="1:21" ht="15">
      <c r="A588" s="77">
        <v>557</v>
      </c>
      <c r="B588" s="78" t="s">
        <v>842</v>
      </c>
      <c r="C588" s="77" t="s">
        <v>832</v>
      </c>
      <c r="D588" s="77" t="s">
        <v>806</v>
      </c>
      <c r="E588" s="79" t="s">
        <v>843</v>
      </c>
      <c r="F588" s="75">
        <f t="shared" si="14"/>
        <v>2976054</v>
      </c>
      <c r="G588" s="76">
        <v>821000</v>
      </c>
      <c r="H588" s="76">
        <v>1395221</v>
      </c>
      <c r="I588" s="76">
        <v>437192</v>
      </c>
      <c r="J588" s="76">
        <v>322641</v>
      </c>
      <c r="K588" s="30"/>
      <c r="L588" s="163"/>
      <c r="M588" s="69"/>
      <c r="N588" s="181"/>
      <c r="O588" s="62"/>
      <c r="P588" s="38"/>
      <c r="R588" s="158"/>
      <c r="S588" s="158"/>
      <c r="T588" s="158"/>
      <c r="U588" s="158"/>
    </row>
    <row r="589" spans="1:16" ht="15">
      <c r="A589" s="77">
        <v>558</v>
      </c>
      <c r="B589" s="78" t="s">
        <v>845</v>
      </c>
      <c r="C589" s="77" t="s">
        <v>835</v>
      </c>
      <c r="D589" s="77" t="s">
        <v>806</v>
      </c>
      <c r="E589" s="79" t="s">
        <v>846</v>
      </c>
      <c r="F589" s="75">
        <f t="shared" si="14"/>
        <v>1049985</v>
      </c>
      <c r="G589" s="76">
        <v>0</v>
      </c>
      <c r="H589" s="76">
        <v>758428</v>
      </c>
      <c r="I589" s="76">
        <v>291557</v>
      </c>
      <c r="J589" s="76">
        <v>0</v>
      </c>
      <c r="K589" s="30"/>
      <c r="L589" s="163"/>
      <c r="M589" s="69"/>
      <c r="N589" s="181"/>
      <c r="O589" s="62"/>
      <c r="P589" s="38"/>
    </row>
    <row r="590" spans="1:16" ht="15">
      <c r="A590" s="77">
        <v>559</v>
      </c>
      <c r="B590" s="78" t="s">
        <v>848</v>
      </c>
      <c r="C590" s="77" t="s">
        <v>838</v>
      </c>
      <c r="D590" s="77" t="s">
        <v>806</v>
      </c>
      <c r="E590" s="79" t="s">
        <v>849</v>
      </c>
      <c r="F590" s="75">
        <f t="shared" si="14"/>
        <v>8894211</v>
      </c>
      <c r="G590" s="76">
        <v>1481700</v>
      </c>
      <c r="H590" s="76">
        <v>2805412</v>
      </c>
      <c r="I590" s="76">
        <v>1181880</v>
      </c>
      <c r="J590" s="76">
        <v>3425219</v>
      </c>
      <c r="K590" s="47"/>
      <c r="L590" s="163"/>
      <c r="M590" s="69"/>
      <c r="N590" s="181"/>
      <c r="O590" s="62"/>
      <c r="P590" s="38"/>
    </row>
    <row r="591" spans="1:16" ht="15">
      <c r="A591" s="77">
        <v>560</v>
      </c>
      <c r="B591" s="78" t="s">
        <v>851</v>
      </c>
      <c r="C591" s="77" t="s">
        <v>841</v>
      </c>
      <c r="D591" s="77" t="s">
        <v>806</v>
      </c>
      <c r="E591" s="79" t="s">
        <v>1202</v>
      </c>
      <c r="F591" s="75">
        <f t="shared" si="14"/>
        <v>8431069</v>
      </c>
      <c r="G591" s="76">
        <v>4399350</v>
      </c>
      <c r="H591" s="76">
        <v>3095490</v>
      </c>
      <c r="I591" s="76">
        <v>0</v>
      </c>
      <c r="J591" s="76">
        <v>936229</v>
      </c>
      <c r="K591" s="30"/>
      <c r="L591" s="163"/>
      <c r="M591" s="158"/>
      <c r="N591" s="158"/>
      <c r="O591" s="158"/>
      <c r="P591" s="37"/>
    </row>
    <row r="592" spans="1:16" ht="15">
      <c r="A592" s="77">
        <v>561</v>
      </c>
      <c r="B592" s="78" t="s">
        <v>853</v>
      </c>
      <c r="C592" s="77" t="s">
        <v>844</v>
      </c>
      <c r="D592" s="77" t="s">
        <v>806</v>
      </c>
      <c r="E592" s="79" t="s">
        <v>854</v>
      </c>
      <c r="F592" s="75">
        <f t="shared" si="14"/>
        <v>1332951</v>
      </c>
      <c r="G592" s="76">
        <v>0</v>
      </c>
      <c r="H592" s="76">
        <v>446956</v>
      </c>
      <c r="I592" s="76">
        <v>84816</v>
      </c>
      <c r="J592" s="76">
        <v>801179</v>
      </c>
      <c r="K592" s="30"/>
      <c r="L592" s="163"/>
      <c r="M592" s="158"/>
      <c r="N592" s="158"/>
      <c r="O592" s="158"/>
      <c r="P592" s="37"/>
    </row>
    <row r="593" spans="1:16" ht="15">
      <c r="A593" s="77">
        <v>562</v>
      </c>
      <c r="B593" s="81">
        <v>41090</v>
      </c>
      <c r="C593" s="77" t="s">
        <v>1724</v>
      </c>
      <c r="D593" s="77" t="s">
        <v>806</v>
      </c>
      <c r="E593" s="79" t="s">
        <v>732</v>
      </c>
      <c r="F593" s="75" t="s">
        <v>2333</v>
      </c>
      <c r="G593" s="75"/>
      <c r="H593" s="75"/>
      <c r="I593" s="75"/>
      <c r="J593" s="75"/>
      <c r="K593" s="30"/>
      <c r="L593" s="163"/>
      <c r="M593" s="158"/>
      <c r="N593" s="158"/>
      <c r="O593" s="158"/>
      <c r="P593" s="37"/>
    </row>
    <row r="594" spans="1:16" ht="15">
      <c r="A594" s="77">
        <v>563</v>
      </c>
      <c r="B594" s="78" t="s">
        <v>856</v>
      </c>
      <c r="C594" s="77" t="s">
        <v>847</v>
      </c>
      <c r="D594" s="77" t="s">
        <v>806</v>
      </c>
      <c r="E594" s="79" t="s">
        <v>857</v>
      </c>
      <c r="F594" s="75">
        <f aca="true" t="shared" si="15" ref="F594:F599">G594+H594+I594+J594</f>
        <v>65519671</v>
      </c>
      <c r="G594" s="76">
        <v>1250665</v>
      </c>
      <c r="H594" s="76">
        <v>2756413</v>
      </c>
      <c r="I594" s="76">
        <v>52125927</v>
      </c>
      <c r="J594" s="76">
        <v>9386666</v>
      </c>
      <c r="K594" s="30"/>
      <c r="L594" s="163"/>
      <c r="M594" s="158"/>
      <c r="N594" s="158"/>
      <c r="O594" s="158"/>
      <c r="P594" s="37"/>
    </row>
    <row r="595" spans="1:16" ht="15">
      <c r="A595" s="77">
        <v>564</v>
      </c>
      <c r="B595" s="78" t="s">
        <v>859</v>
      </c>
      <c r="C595" s="77" t="s">
        <v>850</v>
      </c>
      <c r="D595" s="77" t="s">
        <v>806</v>
      </c>
      <c r="E595" s="79" t="s">
        <v>860</v>
      </c>
      <c r="F595" s="75">
        <f t="shared" si="15"/>
        <v>2195448</v>
      </c>
      <c r="G595" s="76">
        <v>236750</v>
      </c>
      <c r="H595" s="76">
        <v>1262183</v>
      </c>
      <c r="I595" s="76">
        <v>120100</v>
      </c>
      <c r="J595" s="76">
        <v>576415</v>
      </c>
      <c r="K595" s="30"/>
      <c r="L595" s="163"/>
      <c r="M595" s="158"/>
      <c r="N595" s="158"/>
      <c r="O595" s="158"/>
      <c r="P595" s="37"/>
    </row>
    <row r="596" spans="1:21" ht="15">
      <c r="A596" s="77">
        <v>565</v>
      </c>
      <c r="B596" s="78" t="s">
        <v>862</v>
      </c>
      <c r="C596" s="77" t="s">
        <v>852</v>
      </c>
      <c r="D596" s="77" t="s">
        <v>806</v>
      </c>
      <c r="E596" s="79" t="s">
        <v>863</v>
      </c>
      <c r="F596" s="75">
        <f t="shared" si="15"/>
        <v>275401</v>
      </c>
      <c r="G596" s="76">
        <v>0</v>
      </c>
      <c r="H596" s="76">
        <v>0</v>
      </c>
      <c r="I596" s="76">
        <v>269001</v>
      </c>
      <c r="J596" s="76">
        <v>6400</v>
      </c>
      <c r="K596" s="49"/>
      <c r="L596" s="164"/>
      <c r="M596" s="158"/>
      <c r="N596" s="158"/>
      <c r="O596" s="37"/>
      <c r="P596" s="37"/>
      <c r="T596" s="37">
        <f>SUM(T32:T593)</f>
        <v>0</v>
      </c>
      <c r="U596" s="37">
        <f>SUM(U32:U593)</f>
        <v>0</v>
      </c>
    </row>
    <row r="597" spans="1:16" ht="15">
      <c r="A597" s="77">
        <v>566</v>
      </c>
      <c r="B597" s="78" t="s">
        <v>864</v>
      </c>
      <c r="C597" s="77" t="s">
        <v>855</v>
      </c>
      <c r="D597" s="77" t="s">
        <v>806</v>
      </c>
      <c r="E597" s="79" t="s">
        <v>1135</v>
      </c>
      <c r="F597" s="75">
        <f t="shared" si="15"/>
        <v>26167681</v>
      </c>
      <c r="G597" s="76">
        <v>12785044</v>
      </c>
      <c r="H597" s="76">
        <v>2886788</v>
      </c>
      <c r="I597" s="76">
        <v>5159400</v>
      </c>
      <c r="J597" s="76">
        <v>5336449</v>
      </c>
      <c r="K597" s="49"/>
      <c r="L597" s="164"/>
      <c r="M597" s="158"/>
      <c r="P597" s="37"/>
    </row>
    <row r="598" spans="1:16" ht="15">
      <c r="A598" s="77">
        <v>567</v>
      </c>
      <c r="B598" s="78" t="s">
        <v>865</v>
      </c>
      <c r="C598" s="77" t="s">
        <v>858</v>
      </c>
      <c r="D598" s="77" t="s">
        <v>806</v>
      </c>
      <c r="E598" s="79" t="s">
        <v>866</v>
      </c>
      <c r="F598" s="75">
        <f t="shared" si="15"/>
        <v>3000781</v>
      </c>
      <c r="G598" s="76">
        <v>758900</v>
      </c>
      <c r="H598" s="76">
        <v>1523189</v>
      </c>
      <c r="I598" s="76">
        <v>55001</v>
      </c>
      <c r="J598" s="76">
        <v>663691</v>
      </c>
      <c r="K598" s="49"/>
      <c r="L598" s="164"/>
      <c r="M598" s="158"/>
      <c r="P598" s="37"/>
    </row>
    <row r="599" spans="1:31" s="5" customFormat="1" ht="15">
      <c r="A599" s="82">
        <v>568</v>
      </c>
      <c r="B599" s="83"/>
      <c r="C599" s="84" t="s">
        <v>861</v>
      </c>
      <c r="D599" s="82"/>
      <c r="E599" s="85" t="s">
        <v>731</v>
      </c>
      <c r="F599" s="75">
        <f t="shared" si="15"/>
        <v>332000</v>
      </c>
      <c r="G599" s="76">
        <v>0</v>
      </c>
      <c r="H599" s="76">
        <v>0</v>
      </c>
      <c r="I599" s="76">
        <v>5000</v>
      </c>
      <c r="J599" s="76">
        <v>327000</v>
      </c>
      <c r="K599" s="49"/>
      <c r="L599" s="164"/>
      <c r="M599" s="158"/>
      <c r="P599" s="37"/>
      <c r="AE599" s="177"/>
    </row>
    <row r="600" spans="11:16" ht="15">
      <c r="K600" s="49"/>
      <c r="L600" s="164"/>
      <c r="M600" s="158"/>
      <c r="P600" s="37"/>
    </row>
    <row r="601" spans="11:31" s="6" customFormat="1" ht="15.75">
      <c r="K601" s="49"/>
      <c r="L601" s="164"/>
      <c r="AE601" s="56"/>
    </row>
    <row r="602" spans="6:10" ht="15">
      <c r="F602" s="49"/>
      <c r="G602" s="49"/>
      <c r="H602" s="49"/>
      <c r="I602" s="49"/>
      <c r="J602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2022-08-23T19:55:38Z</cp:lastPrinted>
  <dcterms:created xsi:type="dcterms:W3CDTF">2002-03-27T21:40:16Z</dcterms:created>
  <dcterms:modified xsi:type="dcterms:W3CDTF">2022-08-23T19:56:16Z</dcterms:modified>
  <cp:category/>
  <cp:version/>
  <cp:contentType/>
  <cp:contentStatus/>
</cp:coreProperties>
</file>