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2120" windowHeight="9120" activeTab="0"/>
  </bookViews>
  <sheets>
    <sheet name="Project Summary Sheet" sheetId="1" r:id="rId1"/>
  </sheets>
  <definedNames>
    <definedName name="HTML_CodePage" hidden="1">1252</definedName>
    <definedName name="HTML_Control" hidden="1">{"'NJDEP UST Fund Cost Guide'!$A$1:$C$134"}</definedName>
    <definedName name="HTML_Description" hidden="1">""</definedName>
    <definedName name="HTML_Email" hidden="1">""</definedName>
    <definedName name="HTML_Header" hidden="1">"NJDEP UST Fund Cost Guide"</definedName>
    <definedName name="HTML_LastUpdate" hidden="1">"6/1/2004"</definedName>
    <definedName name="HTML_LineAfter" hidden="1">FALSE</definedName>
    <definedName name="HTML_LineBefore" hidden="1">FALSE</definedName>
    <definedName name="HTML_Name" hidden="1">"jabolins"</definedName>
    <definedName name="HTML_OBDlg2" hidden="1">TRUE</definedName>
    <definedName name="HTML_OBDlg4" hidden="1">TRUE</definedName>
    <definedName name="HTML_OS" hidden="1">0</definedName>
    <definedName name="HTML_PathFile" hidden="1">"N:\DEVELOP\inet\dep\srp\finance\ustfund\MyHTML.htm"</definedName>
    <definedName name="HTML_Title" hidden="1">"ustf_costguide"</definedName>
    <definedName name="_xlnm.Print_Area" localSheetId="0">'Project Summary Sheet'!$A$1:$G$193</definedName>
    <definedName name="_xlnm.Print_Titles" localSheetId="0">'Project Summary Sheet'!$1:$2</definedName>
    <definedName name="Z_BF206688_4E21_4912_BEE8_3F7D2A82159F_.wvu.Cols" localSheetId="0" hidden="1">'Project Summary Sheet'!$H:$H</definedName>
    <definedName name="Z_BF206688_4E21_4912_BEE8_3F7D2A82159F_.wvu.PrintArea" localSheetId="0" hidden="1">'Project Summary Sheet'!$A$1:$G$191</definedName>
    <definedName name="Z_BF206688_4E21_4912_BEE8_3F7D2A82159F_.wvu.PrintTitles" localSheetId="0" hidden="1">'Project Summary Sheet'!$1:$2</definedName>
  </definedNames>
  <calcPr fullCalcOnLoad="1"/>
</workbook>
</file>

<file path=xl/sharedStrings.xml><?xml version="1.0" encoding="utf-8"?>
<sst xmlns="http://schemas.openxmlformats.org/spreadsheetml/2006/main" count="211" uniqueCount="199">
  <si>
    <t xml:space="preserve"> </t>
  </si>
  <si>
    <t>PID</t>
  </si>
  <si>
    <t>Remediation Product Skimming Pump</t>
  </si>
  <si>
    <t>Generator</t>
  </si>
  <si>
    <t>Oil/Water Probe</t>
  </si>
  <si>
    <t>Environmental Technician</t>
  </si>
  <si>
    <t>BN+15</t>
  </si>
  <si>
    <t>PAH</t>
  </si>
  <si>
    <t>ID27(Full TCLP+RCRA+others)</t>
  </si>
  <si>
    <t>Laborer</t>
  </si>
  <si>
    <t>Foreman</t>
  </si>
  <si>
    <t>Plastic Sheeting</t>
  </si>
  <si>
    <t>Lead</t>
  </si>
  <si>
    <t>Sr. Hydrogeologist/Professional Engineer</t>
  </si>
  <si>
    <t>Geologist/Hydrogeologist</t>
  </si>
  <si>
    <t xml:space="preserve">Geoprobe w/ Operator </t>
  </si>
  <si>
    <t>PP Metals</t>
  </si>
  <si>
    <t>Daily Rate</t>
  </si>
  <si>
    <t>Hourly Rate</t>
  </si>
  <si>
    <t>$1.00/gallon</t>
  </si>
  <si>
    <t xml:space="preserve">Labor/Personnel </t>
  </si>
  <si>
    <t>$1,500/day</t>
  </si>
  <si>
    <t>Diesel Range Organics (DRO)</t>
  </si>
  <si>
    <t>$20/diskette</t>
  </si>
  <si>
    <t>Data Logger (Hermit 3000 or equivalent)</t>
  </si>
  <si>
    <t>Transducer</t>
  </si>
  <si>
    <t>Water Quality Meter</t>
  </si>
  <si>
    <t>Groundwater Sampling Data Management</t>
  </si>
  <si>
    <t>$500/event</t>
  </si>
  <si>
    <t>Potable Well Report</t>
  </si>
  <si>
    <t>$100/event</t>
  </si>
  <si>
    <t>Site Access Letters</t>
  </si>
  <si>
    <t>$50/ton</t>
  </si>
  <si>
    <t>$75/roll</t>
  </si>
  <si>
    <t>$25/roll</t>
  </si>
  <si>
    <t>$10/day</t>
  </si>
  <si>
    <t xml:space="preserve">3/8" Polyvinyl or Polyurethane Tubing 100' </t>
  </si>
  <si>
    <t xml:space="preserve">3/8" Polyvinyl or Polyurethane Tubing 500' </t>
  </si>
  <si>
    <t>$125/roll</t>
  </si>
  <si>
    <t>Car battery for whale pump</t>
  </si>
  <si>
    <t>$5/day</t>
  </si>
  <si>
    <t>Single Whale Pump for 3/8" tubing</t>
  </si>
  <si>
    <t>Double Whale Pump for 3/8" tubing</t>
  </si>
  <si>
    <t>$15/day</t>
  </si>
  <si>
    <t>55-Gallon Drums</t>
  </si>
  <si>
    <t>$45/each</t>
  </si>
  <si>
    <t>$5/each</t>
  </si>
  <si>
    <t xml:space="preserve">Recycled Concrete Aggregate </t>
  </si>
  <si>
    <t>$15/ton</t>
  </si>
  <si>
    <t>Scale for methanol only</t>
  </si>
  <si>
    <t>OPRA Request (File review)</t>
  </si>
  <si>
    <t>$.60/foot</t>
  </si>
  <si>
    <t>Heavy Equipment</t>
  </si>
  <si>
    <t>Vacuum Truck w/operator</t>
  </si>
  <si>
    <t>Equipment Operator</t>
  </si>
  <si>
    <t>FID</t>
  </si>
  <si>
    <t>Vibratory Plate Compactor / Tamper</t>
  </si>
  <si>
    <t>Bailer 1' or 3'</t>
  </si>
  <si>
    <t>Jack Hammer w/compressor</t>
  </si>
  <si>
    <t>Welding Equipment</t>
  </si>
  <si>
    <t>Concrete Mixer</t>
  </si>
  <si>
    <t>Full TCLP &amp; ID27</t>
  </si>
  <si>
    <t>$250/event</t>
  </si>
  <si>
    <r>
      <t>Rolloff Box (20 yd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</si>
  <si>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Methanol or Encore sampler</t>
  </si>
  <si>
    <t>$10/each</t>
  </si>
  <si>
    <t>$20/ton</t>
  </si>
  <si>
    <t>$25/cy</t>
  </si>
  <si>
    <t>VOCs+10</t>
  </si>
  <si>
    <t>Baseline Ecological Evaluation</t>
  </si>
  <si>
    <t>Grundfos Pump w/controller</t>
  </si>
  <si>
    <t>GPR/Electrometer Survey</t>
  </si>
  <si>
    <t>Field Vehicle with reusable tools</t>
  </si>
  <si>
    <t>$22/ each</t>
  </si>
  <si>
    <t>Permits</t>
  </si>
  <si>
    <t>At Cost</t>
  </si>
  <si>
    <t>Police oversight</t>
  </si>
  <si>
    <t>Shallow Bedrock (approx. 20ft. deep)</t>
  </si>
  <si>
    <t xml:space="preserve">Deep Wells </t>
  </si>
  <si>
    <t>Site Specific</t>
  </si>
  <si>
    <t>Temporary Geoprobe Well Point</t>
  </si>
  <si>
    <t>$0.85/gallon</t>
  </si>
  <si>
    <t>Municipal Services
 (Not subject to a subcontractor markup)</t>
  </si>
  <si>
    <t>Low Density Polyethylene Tubing .17x1/4" 
(used with QED Bladder Pump)</t>
  </si>
  <si>
    <t>Electronic Data Deliverables 
(Only if required by the NJDEP)</t>
  </si>
  <si>
    <t>ACTIVITY</t>
  </si>
  <si>
    <t>ACTUAL</t>
  </si>
  <si>
    <t>Quantity</t>
  </si>
  <si>
    <t>Unit Price</t>
  </si>
  <si>
    <t>UST Fund 
Cost Guide Rate</t>
  </si>
  <si>
    <t>$800/day or
 $100/hr</t>
  </si>
  <si>
    <t>$1,800/ day or 
$1,000/half day</t>
  </si>
  <si>
    <t>Actual invoice 
cost by OPRA</t>
  </si>
  <si>
    <t>$75/day 
or $200/week</t>
  </si>
  <si>
    <t>$85/day 
or $250/week</t>
  </si>
  <si>
    <t>$75/day 
or $225/week</t>
  </si>
  <si>
    <t>$95/day 
or $290/week</t>
  </si>
  <si>
    <t>$45/day
 or $135/week</t>
  </si>
  <si>
    <t>$45/day
 or $140/week</t>
  </si>
  <si>
    <t>$125/day 
or $375/week</t>
  </si>
  <si>
    <t>$35/day 
or $105/week</t>
  </si>
  <si>
    <t>$100/day 
or $300/week</t>
  </si>
  <si>
    <t>$55/day 
or $200/week</t>
  </si>
  <si>
    <t>$150/day 
or $400/week</t>
  </si>
  <si>
    <t>$50/day 
or $150/week</t>
  </si>
  <si>
    <t>Mobilization/demobilization - 
one time allowable  per site per machine</t>
  </si>
  <si>
    <t xml:space="preserve">Loader/backhoe w/operator </t>
  </si>
  <si>
    <t>Skid Steer Loader w/operator</t>
  </si>
  <si>
    <t xml:space="preserve">Sm Trackhoe w/operator
J Deere 200LC or equivalent) </t>
  </si>
  <si>
    <t>Project Manager</t>
  </si>
  <si>
    <t>Senior Project Manager</t>
  </si>
  <si>
    <t>Associate</t>
  </si>
  <si>
    <t>Fill Material</t>
  </si>
  <si>
    <t>Top Soil</t>
  </si>
  <si>
    <t>Total/ 
Sub total</t>
  </si>
  <si>
    <r>
      <t>Dump Truck, Tandem - 
Triaxle w/operator (25 yd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</si>
  <si>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 xml:space="preserve">Lg Trackhoe w/operator 
(Cat 325 or equivalent) </t>
  </si>
  <si>
    <r>
      <t>Dump Truck w/operator 
(approx. 12 yd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</si>
  <si>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Staff Engineer/Scientist
/Subsurface Evaluator</t>
  </si>
  <si>
    <t>Non-Hazardous Petroleum 
Contaminated Soil</t>
  </si>
  <si>
    <t>Disposal of Petroleum/Oil 
Contaminated Water</t>
  </si>
  <si>
    <t>Disposal of Gasoline 
Contaminated Water</t>
  </si>
  <si>
    <t>Principal</t>
  </si>
  <si>
    <t>$150/day or 
$450/week</t>
  </si>
  <si>
    <t>Poly Bladder Kit Includes: poly bladder, 
set of o-rings, &amp; SS Grab Plate used with QED Bladder Pump</t>
  </si>
  <si>
    <t xml:space="preserve">Please list all cost justifications in this section.  </t>
  </si>
  <si>
    <t>Enter Site name and Address:</t>
  </si>
  <si>
    <t>Pump-Bladder QED SampPro 1.75, 
Controller QED MP10, &amp; Compressor 3020 12V DC</t>
  </si>
  <si>
    <t>Please ensure that all cost justifications are properly referenced to this section.</t>
  </si>
  <si>
    <t>Days/ 
hours</t>
  </si>
  <si>
    <t>Total Cost/ no Sub costs</t>
  </si>
  <si>
    <t>Total Project Cost</t>
  </si>
  <si>
    <t>550 gallons  or less</t>
  </si>
  <si>
    <t xml:space="preserve">1000 gallons </t>
  </si>
  <si>
    <t>1500 gallons</t>
  </si>
  <si>
    <t>2000 gallons</t>
  </si>
  <si>
    <t>3000 gallons</t>
  </si>
  <si>
    <t xml:space="preserve">UST Removal/Closure
(Unregulated &amp; Regulated)
(All prices include excavation, cutting, cleaning, removal &amp; disposal) </t>
  </si>
  <si>
    <t>120 gallons</t>
  </si>
  <si>
    <t>165 gallons</t>
  </si>
  <si>
    <t>240 gallons</t>
  </si>
  <si>
    <t xml:space="preserve">275 gallons </t>
  </si>
  <si>
    <t>330 gallons</t>
  </si>
  <si>
    <t>400 gallons</t>
  </si>
  <si>
    <t>Above Ground Storage Tank (AST) Installation  
(Unregulated, includes tank &amp; labor)</t>
  </si>
  <si>
    <t>Closure Report without contamination</t>
  </si>
  <si>
    <t>Closure Report with contamination</t>
  </si>
  <si>
    <t xml:space="preserve">Preliminary Assessment Report </t>
  </si>
  <si>
    <t xml:space="preserve">Site Investigation </t>
  </si>
  <si>
    <t xml:space="preserve">Remedial Investigation Report </t>
  </si>
  <si>
    <t xml:space="preserve">Remedial Action Workplan </t>
  </si>
  <si>
    <t>Facility Questionnaire and UST Registration</t>
  </si>
  <si>
    <t>Reports: 
Regulated Applications/ Licensed Site Remediation Program</t>
  </si>
  <si>
    <t>Equipment/Instrumentation
(tasks in this section can be subject to subcontractor markup)</t>
  </si>
  <si>
    <t>Remedial Action Report</t>
  </si>
  <si>
    <t>Reports: 
Unregulated Applications/Unregulated
Heating Oil Tank Program</t>
  </si>
  <si>
    <t>Remedial Action Workplan
(Non-UHOT Cases)</t>
  </si>
  <si>
    <t>Receptor Evaluation Report
(Non-UHOT Cases)</t>
  </si>
  <si>
    <t>Actual invoice
cost by OPRA</t>
  </si>
  <si>
    <t>Receptor Evaluation Report - 
Unregulated (Non-UHOT Cases)/Regulated/ LSRP</t>
  </si>
  <si>
    <t>IEC Response Action Repot 
(Potable Well/Vapor Intrusion)</t>
  </si>
  <si>
    <t>Structural Support Certification and plan 
(for cases that require structural support)</t>
  </si>
  <si>
    <t>Site Investigation/ Remedial Investigation 
Report
(Non-UHOT Cases)</t>
  </si>
  <si>
    <t>UHOT/ Clean up Star 
Check List Preparation</t>
  </si>
  <si>
    <t>Sub-slab Sampling</t>
  </si>
  <si>
    <t>Indoor Air Sampling</t>
  </si>
  <si>
    <t>Vapor Intrusion Report</t>
  </si>
  <si>
    <t>Vapor Intrusion Remedial 
Investigation Workplan</t>
  </si>
  <si>
    <t>Vapor Intrusion Indoor Air 
Building Survey Update</t>
  </si>
  <si>
    <t>Vapor Intrusion Indoor 
Air Building Survey</t>
  </si>
  <si>
    <t>Signage or letters</t>
  </si>
  <si>
    <t>As Invoiced</t>
  </si>
  <si>
    <t xml:space="preserve">Public Notification
Regulated/ Licensed Site Remediation ProgramCases only  </t>
  </si>
  <si>
    <t>Vapor Intrusion (Includes labor, equipment,sampling and reporting) (Rates have been estimated 
for a total of four sites per task)</t>
  </si>
  <si>
    <t>Newspaper Publishing
(Cannot be subject to markup)</t>
  </si>
  <si>
    <t>Health and Safety</t>
  </si>
  <si>
    <t>Health and Safety Plan</t>
  </si>
  <si>
    <t>Four Gas Meter</t>
  </si>
  <si>
    <t>$100/day
or $300/ week</t>
  </si>
  <si>
    <t>Air Temp/ Barometric Pressure Meter</t>
  </si>
  <si>
    <t>$75/ day
or $200/ week</t>
  </si>
  <si>
    <t>Shallow Unconsolidated 
(approx. 20ft. deep)</t>
  </si>
  <si>
    <t>15% Markup Only
If applicable (Enter "0" if not applicable)</t>
  </si>
  <si>
    <t>Material Disposal
(Does not include transportation)
(tasks in this section can be subject to subcontractor markup)</t>
  </si>
  <si>
    <t>Backfill
(tasks in this section can be subject to subcontractor markup)</t>
  </si>
  <si>
    <t>Well Survey
(tasks in this section can be subject to subcontractor markup)</t>
  </si>
  <si>
    <t>Well Installation (Includes labor)
(tasks in this section can be subject to subcontractor markup)</t>
  </si>
  <si>
    <t>Laboratory Analytical Fee Schedule 
(tasks in this section can be subject to subcontractor markup)</t>
  </si>
  <si>
    <t>Waste Classification
(tasks in this section can be subject to subcontractor markup)</t>
  </si>
  <si>
    <t>Well Abandonment/Sealing
(tasks in this section can be subject to subcontractor markup)</t>
  </si>
  <si>
    <t>Sub Cost total</t>
  </si>
  <si>
    <r>
      <t>PROPOSED</t>
    </r>
    <r>
      <rPr>
        <sz val="14"/>
        <rFont val="Arial"/>
        <family val="2"/>
      </rPr>
      <t xml:space="preserve"> </t>
    </r>
  </si>
  <si>
    <t>Remedial Action Report 
/Response Action Outcome</t>
  </si>
  <si>
    <t>Fact sheet preparation</t>
  </si>
  <si>
    <t>Equipment/Instrumentation (Cont'd)</t>
  </si>
  <si>
    <t>Hand Auger w/12' extension</t>
  </si>
  <si>
    <t>$12/day</t>
  </si>
  <si>
    <t>Reports: (Cont'd)
Regulated Applications/ Licensed Site Remediation Program</t>
  </si>
  <si>
    <t>Other Costs Not 
Listed by UST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</si>
</sst>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6" fontId="1" fillId="33" borderId="10" xfId="0" applyNumberFormat="1" applyFon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6" fontId="1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6" fontId="1" fillId="0" borderId="11" xfId="44" applyNumberFormat="1" applyFont="1" applyBorder="1" applyAlignment="1">
      <alignment vertical="center"/>
    </xf>
    <xf numFmtId="6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164" fontId="1" fillId="33" borderId="14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6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/>
      <protection/>
    </xf>
    <xf numFmtId="0" fontId="1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65" fontId="1" fillId="0" borderId="10" xfId="44" applyNumberFormat="1" applyFont="1" applyBorder="1" applyAlignment="1" applyProtection="1">
      <alignment horizontal="left" vertical="center"/>
      <protection locked="0"/>
    </xf>
    <xf numFmtId="44" fontId="1" fillId="0" borderId="10" xfId="44" applyFont="1" applyBorder="1" applyAlignment="1" applyProtection="1">
      <alignment horizontal="left" vertical="center"/>
      <protection/>
    </xf>
    <xf numFmtId="44" fontId="1" fillId="0" borderId="10" xfId="44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vertical="center" wrapText="1"/>
    </xf>
    <xf numFmtId="44" fontId="1" fillId="0" borderId="10" xfId="44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65" fontId="1" fillId="0" borderId="10" xfId="44" applyNumberFormat="1" applyFont="1" applyBorder="1" applyAlignment="1" applyProtection="1">
      <alignment vertical="center"/>
      <protection locked="0"/>
    </xf>
    <xf numFmtId="44" fontId="1" fillId="0" borderId="10" xfId="44" applyFont="1" applyBorder="1" applyAlignment="1" applyProtection="1">
      <alignment vertical="center"/>
      <protection/>
    </xf>
    <xf numFmtId="0" fontId="1" fillId="33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vertical="center"/>
      <protection locked="0"/>
    </xf>
    <xf numFmtId="165" fontId="1" fillId="33" borderId="10" xfId="0" applyNumberFormat="1" applyFont="1" applyFill="1" applyBorder="1" applyAlignment="1" applyProtection="1">
      <alignment vertical="center"/>
      <protection locked="0"/>
    </xf>
    <xf numFmtId="44" fontId="1" fillId="33" borderId="10" xfId="44" applyFont="1" applyFill="1" applyBorder="1" applyAlignment="1" applyProtection="1">
      <alignment vertical="center"/>
      <protection/>
    </xf>
    <xf numFmtId="164" fontId="1" fillId="33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 applyProtection="1">
      <alignment vertical="center"/>
      <protection locked="0"/>
    </xf>
    <xf numFmtId="165" fontId="1" fillId="0" borderId="10" xfId="0" applyNumberFormat="1" applyFont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left" vertical="center"/>
    </xf>
    <xf numFmtId="165" fontId="1" fillId="33" borderId="10" xfId="0" applyNumberFormat="1" applyFont="1" applyFill="1" applyBorder="1" applyAlignment="1">
      <alignment horizontal="left" vertical="center"/>
    </xf>
    <xf numFmtId="44" fontId="1" fillId="33" borderId="10" xfId="44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44" fontId="1" fillId="33" borderId="10" xfId="44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" fillId="0" borderId="22" xfId="0" applyFont="1" applyBorder="1" applyAlignment="1" applyProtection="1">
      <alignment vertical="center"/>
      <protection locked="0"/>
    </xf>
    <xf numFmtId="165" fontId="1" fillId="0" borderId="22" xfId="0" applyNumberFormat="1" applyFont="1" applyBorder="1" applyAlignment="1" applyProtection="1">
      <alignment vertical="center"/>
      <protection locked="0"/>
    </xf>
    <xf numFmtId="44" fontId="1" fillId="0" borderId="22" xfId="44" applyFont="1" applyBorder="1" applyAlignment="1" applyProtection="1">
      <alignment vertical="center"/>
      <protection/>
    </xf>
    <xf numFmtId="44" fontId="1" fillId="0" borderId="22" xfId="44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165" fontId="1" fillId="0" borderId="14" xfId="44" applyNumberFormat="1" applyFont="1" applyBorder="1" applyAlignment="1" applyProtection="1">
      <alignment vertical="center"/>
      <protection locked="0"/>
    </xf>
    <xf numFmtId="44" fontId="1" fillId="0" borderId="14" xfId="44" applyFont="1" applyBorder="1" applyAlignment="1" applyProtection="1">
      <alignment vertical="center"/>
      <protection/>
    </xf>
    <xf numFmtId="44" fontId="1" fillId="0" borderId="14" xfId="44" applyFont="1" applyBorder="1" applyAlignment="1" applyProtection="1">
      <alignment vertical="center" wrapText="1"/>
      <protection locked="0"/>
    </xf>
    <xf numFmtId="165" fontId="1" fillId="0" borderId="10" xfId="0" applyNumberFormat="1" applyFont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65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vertical="center"/>
    </xf>
    <xf numFmtId="6" fontId="1" fillId="0" borderId="1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165" fontId="1" fillId="0" borderId="22" xfId="44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165" fontId="1" fillId="0" borderId="14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4" fontId="1" fillId="0" borderId="10" xfId="44" applyFont="1" applyBorder="1" applyAlignment="1" applyProtection="1">
      <alignment vertical="center" wrapText="1"/>
      <protection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 applyProtection="1">
      <alignment vertical="center"/>
      <protection locked="0"/>
    </xf>
    <xf numFmtId="165" fontId="1" fillId="0" borderId="26" xfId="44" applyNumberFormat="1" applyFont="1" applyBorder="1" applyAlignment="1" applyProtection="1">
      <alignment vertical="center"/>
      <protection locked="0"/>
    </xf>
    <xf numFmtId="44" fontId="1" fillId="0" borderId="26" xfId="44" applyFont="1" applyBorder="1" applyAlignment="1" applyProtection="1">
      <alignment vertical="center"/>
      <protection/>
    </xf>
    <xf numFmtId="44" fontId="1" fillId="0" borderId="26" xfId="44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6" fillId="0" borderId="20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3" borderId="29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/>
    </xf>
    <xf numFmtId="44" fontId="6" fillId="34" borderId="10" xfId="44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/>
    </xf>
    <xf numFmtId="44" fontId="6" fillId="34" borderId="10" xfId="44" applyFont="1" applyFill="1" applyBorder="1" applyAlignment="1" applyProtection="1">
      <alignment vertical="center" wrapText="1"/>
      <protection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44" fontId="6" fillId="34" borderId="33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vertical="center" wrapText="1"/>
      <protection locked="0"/>
    </xf>
    <xf numFmtId="0" fontId="1" fillId="0" borderId="36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0" fillId="0" borderId="41" xfId="0" applyFont="1" applyBorder="1" applyAlignment="1" applyProtection="1">
      <alignment/>
      <protection/>
    </xf>
    <xf numFmtId="0" fontId="11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9.421875" style="2" customWidth="1"/>
    <col min="2" max="2" width="11.8515625" style="1" customWidth="1"/>
    <col min="3" max="3" width="9.140625" style="1" customWidth="1"/>
    <col min="4" max="4" width="15.00390625" style="1" customWidth="1"/>
    <col min="5" max="5" width="18.8515625" style="1" customWidth="1"/>
    <col min="6" max="6" width="19.421875" style="1" customWidth="1"/>
    <col min="7" max="7" width="26.421875" style="1" customWidth="1"/>
    <col min="8" max="8" width="0.13671875" style="1" hidden="1" customWidth="1"/>
    <col min="9" max="16384" width="9.140625" style="1" customWidth="1"/>
  </cols>
  <sheetData>
    <row r="1" spans="1:7" ht="18.75" thickBot="1">
      <c r="A1" s="30" t="s">
        <v>85</v>
      </c>
      <c r="B1" s="134" t="s">
        <v>86</v>
      </c>
      <c r="C1" s="135"/>
      <c r="D1" s="134" t="s">
        <v>191</v>
      </c>
      <c r="E1" s="135"/>
      <c r="F1" s="4"/>
      <c r="G1" s="4"/>
    </row>
    <row r="2" spans="1:7" ht="99.75" customHeight="1">
      <c r="A2" s="26" t="s">
        <v>126</v>
      </c>
      <c r="B2" s="27" t="s">
        <v>87</v>
      </c>
      <c r="C2" s="28" t="s">
        <v>129</v>
      </c>
      <c r="D2" s="27" t="s">
        <v>88</v>
      </c>
      <c r="E2" s="28" t="s">
        <v>114</v>
      </c>
      <c r="F2" s="28" t="s">
        <v>182</v>
      </c>
      <c r="G2" s="29" t="s">
        <v>89</v>
      </c>
    </row>
    <row r="3" spans="1:7" s="42" customFormat="1" ht="62.25">
      <c r="A3" s="37" t="s">
        <v>137</v>
      </c>
      <c r="B3" s="38"/>
      <c r="C3" s="38"/>
      <c r="D3" s="39"/>
      <c r="E3" s="38"/>
      <c r="F3" s="40"/>
      <c r="G3" s="41"/>
    </row>
    <row r="4" spans="1:7" s="36" customFormat="1" ht="30" customHeight="1">
      <c r="A4" s="31" t="s">
        <v>132</v>
      </c>
      <c r="B4" s="32"/>
      <c r="C4" s="32"/>
      <c r="D4" s="33"/>
      <c r="E4" s="34">
        <f aca="true" t="shared" si="0" ref="E4:E9">B4*C4*D4</f>
        <v>0</v>
      </c>
      <c r="F4" s="35">
        <f>E4*0.15</f>
        <v>0</v>
      </c>
      <c r="G4" s="11">
        <v>1500</v>
      </c>
    </row>
    <row r="5" spans="1:7" s="42" customFormat="1" ht="30" customHeight="1">
      <c r="A5" s="31" t="s">
        <v>133</v>
      </c>
      <c r="B5" s="43"/>
      <c r="C5" s="43"/>
      <c r="D5" s="44"/>
      <c r="E5" s="45">
        <f t="shared" si="0"/>
        <v>0</v>
      </c>
      <c r="F5" s="40">
        <f>E5*0.15</f>
        <v>0</v>
      </c>
      <c r="G5" s="11">
        <v>2100</v>
      </c>
    </row>
    <row r="6" spans="1:7" s="42" customFormat="1" ht="30" customHeight="1">
      <c r="A6" s="31" t="s">
        <v>134</v>
      </c>
      <c r="B6" s="43"/>
      <c r="C6" s="43"/>
      <c r="D6" s="44"/>
      <c r="E6" s="45">
        <f t="shared" si="0"/>
        <v>0</v>
      </c>
      <c r="F6" s="40">
        <f>E6*0.15</f>
        <v>0</v>
      </c>
      <c r="G6" s="11">
        <v>2500</v>
      </c>
    </row>
    <row r="7" spans="1:7" s="42" customFormat="1" ht="30" customHeight="1">
      <c r="A7" s="31" t="s">
        <v>135</v>
      </c>
      <c r="B7" s="43"/>
      <c r="C7" s="43"/>
      <c r="D7" s="44"/>
      <c r="E7" s="45">
        <f t="shared" si="0"/>
        <v>0</v>
      </c>
      <c r="F7" s="40">
        <f>E7*0.15</f>
        <v>0</v>
      </c>
      <c r="G7" s="11">
        <v>2600</v>
      </c>
    </row>
    <row r="8" spans="1:7" s="42" customFormat="1" ht="30" customHeight="1">
      <c r="A8" s="31" t="s">
        <v>136</v>
      </c>
      <c r="B8" s="43"/>
      <c r="C8" s="43"/>
      <c r="D8" s="44"/>
      <c r="E8" s="45">
        <f t="shared" si="0"/>
        <v>0</v>
      </c>
      <c r="F8" s="40">
        <f>E8*0.15</f>
        <v>0</v>
      </c>
      <c r="G8" s="11">
        <v>3500</v>
      </c>
    </row>
    <row r="9" spans="1:7" s="42" customFormat="1" ht="9.75" customHeight="1">
      <c r="A9" s="46"/>
      <c r="B9" s="47"/>
      <c r="C9" s="47"/>
      <c r="D9" s="48"/>
      <c r="E9" s="49">
        <f t="shared" si="0"/>
        <v>0</v>
      </c>
      <c r="F9" s="6"/>
      <c r="G9" s="50"/>
    </row>
    <row r="10" spans="1:7" s="42" customFormat="1" ht="46.5">
      <c r="A10" s="37" t="s">
        <v>144</v>
      </c>
      <c r="B10" s="51"/>
      <c r="C10" s="51"/>
      <c r="D10" s="52"/>
      <c r="E10" s="45"/>
      <c r="F10" s="40"/>
      <c r="G10" s="9"/>
    </row>
    <row r="11" spans="1:7" s="42" customFormat="1" ht="30" customHeight="1">
      <c r="A11" s="31" t="s">
        <v>138</v>
      </c>
      <c r="B11" s="43"/>
      <c r="C11" s="43"/>
      <c r="D11" s="44"/>
      <c r="E11" s="45">
        <f aca="true" t="shared" si="1" ref="E11:E16">B11*C11*D11</f>
        <v>0</v>
      </c>
      <c r="F11" s="40">
        <f aca="true" t="shared" si="2" ref="F11:F16">E11*0.15</f>
        <v>0</v>
      </c>
      <c r="G11" s="11">
        <v>1700</v>
      </c>
    </row>
    <row r="12" spans="1:7" s="42" customFormat="1" ht="30" customHeight="1">
      <c r="A12" s="31" t="s">
        <v>139</v>
      </c>
      <c r="B12" s="43"/>
      <c r="C12" s="43"/>
      <c r="D12" s="44"/>
      <c r="E12" s="45">
        <f t="shared" si="1"/>
        <v>0</v>
      </c>
      <c r="F12" s="40">
        <f t="shared" si="2"/>
        <v>0</v>
      </c>
      <c r="G12" s="11">
        <v>1800</v>
      </c>
    </row>
    <row r="13" spans="1:7" s="42" customFormat="1" ht="30" customHeight="1">
      <c r="A13" s="31" t="s">
        <v>140</v>
      </c>
      <c r="B13" s="43"/>
      <c r="C13" s="43"/>
      <c r="D13" s="44"/>
      <c r="E13" s="45">
        <f t="shared" si="1"/>
        <v>0</v>
      </c>
      <c r="F13" s="40">
        <f t="shared" si="2"/>
        <v>0</v>
      </c>
      <c r="G13" s="11">
        <v>1950</v>
      </c>
    </row>
    <row r="14" spans="1:7" s="42" customFormat="1" ht="30" customHeight="1">
      <c r="A14" s="31" t="s">
        <v>141</v>
      </c>
      <c r="B14" s="43"/>
      <c r="C14" s="43"/>
      <c r="D14" s="44"/>
      <c r="E14" s="45">
        <f t="shared" si="1"/>
        <v>0</v>
      </c>
      <c r="F14" s="40">
        <f t="shared" si="2"/>
        <v>0</v>
      </c>
      <c r="G14" s="11">
        <v>2000</v>
      </c>
    </row>
    <row r="15" spans="1:7" s="42" customFormat="1" ht="30" customHeight="1">
      <c r="A15" s="31" t="s">
        <v>142</v>
      </c>
      <c r="B15" s="43"/>
      <c r="C15" s="43"/>
      <c r="D15" s="44"/>
      <c r="E15" s="45">
        <f t="shared" si="1"/>
        <v>0</v>
      </c>
      <c r="F15" s="40">
        <f t="shared" si="2"/>
        <v>0</v>
      </c>
      <c r="G15" s="11">
        <v>2400</v>
      </c>
    </row>
    <row r="16" spans="1:7" s="42" customFormat="1" ht="30" customHeight="1">
      <c r="A16" s="31" t="s">
        <v>143</v>
      </c>
      <c r="B16" s="43"/>
      <c r="C16" s="43"/>
      <c r="D16" s="44"/>
      <c r="E16" s="45">
        <f t="shared" si="1"/>
        <v>0</v>
      </c>
      <c r="F16" s="40">
        <f t="shared" si="2"/>
        <v>0</v>
      </c>
      <c r="G16" s="11">
        <v>2600</v>
      </c>
    </row>
    <row r="17" spans="1:7" s="42" customFormat="1" ht="9.75" customHeight="1">
      <c r="A17" s="46"/>
      <c r="B17" s="53"/>
      <c r="C17" s="53"/>
      <c r="D17" s="54"/>
      <c r="E17" s="55"/>
      <c r="F17" s="55"/>
      <c r="G17" s="56"/>
    </row>
    <row r="18" spans="1:7" s="42" customFormat="1" ht="30.75">
      <c r="A18" s="37" t="s">
        <v>82</v>
      </c>
      <c r="B18" s="51"/>
      <c r="C18" s="51"/>
      <c r="D18" s="52"/>
      <c r="E18" s="45"/>
      <c r="F18" s="40"/>
      <c r="G18" s="10" t="s">
        <v>17</v>
      </c>
    </row>
    <row r="19" spans="1:7" s="42" customFormat="1" ht="30" customHeight="1">
      <c r="A19" s="31" t="s">
        <v>74</v>
      </c>
      <c r="B19" s="51"/>
      <c r="C19" s="51"/>
      <c r="D19" s="52"/>
      <c r="E19" s="45">
        <f>B19*C19*D19</f>
        <v>0</v>
      </c>
      <c r="F19" s="5"/>
      <c r="G19" s="11" t="s">
        <v>75</v>
      </c>
    </row>
    <row r="20" spans="1:7" s="42" customFormat="1" ht="30" customHeight="1">
      <c r="A20" s="31" t="s">
        <v>76</v>
      </c>
      <c r="B20" s="51"/>
      <c r="C20" s="51"/>
      <c r="D20" s="52"/>
      <c r="E20" s="45">
        <f>B20*C20*D20</f>
        <v>0</v>
      </c>
      <c r="F20" s="5"/>
      <c r="G20" s="9" t="s">
        <v>75</v>
      </c>
    </row>
    <row r="21" spans="1:7" s="42" customFormat="1" ht="9.75" customHeight="1">
      <c r="A21" s="46"/>
      <c r="B21" s="53"/>
      <c r="C21" s="53"/>
      <c r="D21" s="54"/>
      <c r="E21" s="55"/>
      <c r="F21" s="55"/>
      <c r="G21" s="56"/>
    </row>
    <row r="22" spans="1:7" s="42" customFormat="1" ht="30" customHeight="1">
      <c r="A22" s="57" t="s">
        <v>52</v>
      </c>
      <c r="B22" s="51"/>
      <c r="C22" s="51"/>
      <c r="D22" s="52"/>
      <c r="E22" s="45"/>
      <c r="F22" s="40"/>
      <c r="G22" s="10" t="s">
        <v>17</v>
      </c>
    </row>
    <row r="23" spans="1:7" s="42" customFormat="1" ht="30" customHeight="1">
      <c r="A23" s="58" t="s">
        <v>105</v>
      </c>
      <c r="B23" s="51"/>
      <c r="C23" s="51"/>
      <c r="D23" s="44"/>
      <c r="E23" s="45">
        <f aca="true" t="shared" si="3" ref="E23:E34">B23*C23*D23</f>
        <v>0</v>
      </c>
      <c r="F23" s="40">
        <f aca="true" t="shared" si="4" ref="F23:F34">E23*0.15</f>
        <v>0</v>
      </c>
      <c r="G23" s="11">
        <v>500</v>
      </c>
    </row>
    <row r="24" spans="1:7" s="42" customFormat="1" ht="30" customHeight="1">
      <c r="A24" s="31" t="s">
        <v>106</v>
      </c>
      <c r="B24" s="51"/>
      <c r="C24" s="51"/>
      <c r="D24" s="44"/>
      <c r="E24" s="45">
        <f t="shared" si="3"/>
        <v>0</v>
      </c>
      <c r="F24" s="40">
        <f t="shared" si="4"/>
        <v>0</v>
      </c>
      <c r="G24" s="9">
        <v>950</v>
      </c>
    </row>
    <row r="25" spans="1:7" s="42" customFormat="1" ht="30" customHeight="1">
      <c r="A25" s="58" t="s">
        <v>108</v>
      </c>
      <c r="B25" s="51"/>
      <c r="C25" s="51"/>
      <c r="D25" s="44"/>
      <c r="E25" s="45">
        <f t="shared" si="3"/>
        <v>0</v>
      </c>
      <c r="F25" s="40">
        <f t="shared" si="4"/>
        <v>0</v>
      </c>
      <c r="G25" s="9">
        <v>1400</v>
      </c>
    </row>
    <row r="26" spans="1:7" s="42" customFormat="1" ht="30" customHeight="1">
      <c r="A26" s="58" t="s">
        <v>116</v>
      </c>
      <c r="B26" s="51"/>
      <c r="C26" s="51"/>
      <c r="D26" s="44"/>
      <c r="E26" s="45">
        <f t="shared" si="3"/>
        <v>0</v>
      </c>
      <c r="F26" s="40">
        <f t="shared" si="4"/>
        <v>0</v>
      </c>
      <c r="G26" s="9">
        <v>1700</v>
      </c>
    </row>
    <row r="27" spans="1:7" s="42" customFormat="1" ht="30" customHeight="1">
      <c r="A27" s="31" t="s">
        <v>107</v>
      </c>
      <c r="B27" s="51"/>
      <c r="C27" s="51"/>
      <c r="D27" s="44"/>
      <c r="E27" s="45">
        <f t="shared" si="3"/>
        <v>0</v>
      </c>
      <c r="F27" s="40">
        <f t="shared" si="4"/>
        <v>0</v>
      </c>
      <c r="G27" s="9">
        <v>700</v>
      </c>
    </row>
    <row r="28" spans="1:7" s="42" customFormat="1" ht="30" customHeight="1">
      <c r="A28" s="31" t="s">
        <v>72</v>
      </c>
      <c r="B28" s="51"/>
      <c r="C28" s="51"/>
      <c r="D28" s="44"/>
      <c r="E28" s="45">
        <f t="shared" si="3"/>
        <v>0</v>
      </c>
      <c r="F28" s="40">
        <f t="shared" si="4"/>
        <v>0</v>
      </c>
      <c r="G28" s="9">
        <v>110</v>
      </c>
    </row>
    <row r="29" spans="1:7" s="42" customFormat="1" ht="30" customHeight="1">
      <c r="A29" s="58" t="s">
        <v>117</v>
      </c>
      <c r="B29" s="51"/>
      <c r="C29" s="51"/>
      <c r="D29" s="44"/>
      <c r="E29" s="45">
        <f t="shared" si="3"/>
        <v>0</v>
      </c>
      <c r="F29" s="40">
        <f t="shared" si="4"/>
        <v>0</v>
      </c>
      <c r="G29" s="9">
        <v>400</v>
      </c>
    </row>
    <row r="30" spans="1:7" s="42" customFormat="1" ht="30" customHeight="1">
      <c r="A30" s="58" t="s">
        <v>115</v>
      </c>
      <c r="B30" s="51"/>
      <c r="C30" s="51"/>
      <c r="D30" s="44"/>
      <c r="E30" s="45">
        <f t="shared" si="3"/>
        <v>0</v>
      </c>
      <c r="F30" s="40">
        <f t="shared" si="4"/>
        <v>0</v>
      </c>
      <c r="G30" s="9">
        <v>900</v>
      </c>
    </row>
    <row r="31" spans="1:7" s="42" customFormat="1" ht="30" customHeight="1">
      <c r="A31" s="31" t="s">
        <v>63</v>
      </c>
      <c r="B31" s="51"/>
      <c r="C31" s="51"/>
      <c r="D31" s="44"/>
      <c r="E31" s="45">
        <f t="shared" si="3"/>
        <v>0</v>
      </c>
      <c r="F31" s="40">
        <f t="shared" si="4"/>
        <v>0</v>
      </c>
      <c r="G31" s="9">
        <v>600</v>
      </c>
    </row>
    <row r="32" spans="1:7" s="42" customFormat="1" ht="30" customHeight="1">
      <c r="A32" s="31" t="s">
        <v>53</v>
      </c>
      <c r="B32" s="51"/>
      <c r="C32" s="51"/>
      <c r="D32" s="44"/>
      <c r="E32" s="45">
        <f t="shared" si="3"/>
        <v>0</v>
      </c>
      <c r="F32" s="40">
        <f t="shared" si="4"/>
        <v>0</v>
      </c>
      <c r="G32" s="12" t="s">
        <v>90</v>
      </c>
    </row>
    <row r="33" spans="1:7" s="42" customFormat="1" ht="30" customHeight="1">
      <c r="A33" s="31" t="s">
        <v>15</v>
      </c>
      <c r="B33" s="51"/>
      <c r="C33" s="51"/>
      <c r="D33" s="44"/>
      <c r="E33" s="45">
        <f t="shared" si="3"/>
        <v>0</v>
      </c>
      <c r="F33" s="40">
        <f t="shared" si="4"/>
        <v>0</v>
      </c>
      <c r="G33" s="12" t="s">
        <v>91</v>
      </c>
    </row>
    <row r="34" spans="1:7" s="42" customFormat="1" ht="30" customHeight="1">
      <c r="A34" s="31" t="s">
        <v>71</v>
      </c>
      <c r="B34" s="51"/>
      <c r="C34" s="51"/>
      <c r="D34" s="44"/>
      <c r="E34" s="45">
        <f t="shared" si="3"/>
        <v>0</v>
      </c>
      <c r="F34" s="40">
        <f t="shared" si="4"/>
        <v>0</v>
      </c>
      <c r="G34" s="9">
        <v>1200</v>
      </c>
    </row>
    <row r="35" spans="1:7" s="42" customFormat="1" ht="9.75" customHeight="1">
      <c r="A35" s="46"/>
      <c r="B35" s="47"/>
      <c r="C35" s="47"/>
      <c r="D35" s="48"/>
      <c r="E35" s="49">
        <f>B35*C35*D35</f>
        <v>0</v>
      </c>
      <c r="F35" s="59">
        <f>E35*1.15</f>
        <v>0</v>
      </c>
      <c r="G35" s="13"/>
    </row>
    <row r="36" spans="1:7" s="42" customFormat="1" ht="30" customHeight="1">
      <c r="A36" s="57" t="s">
        <v>20</v>
      </c>
      <c r="B36" s="51"/>
      <c r="C36" s="51"/>
      <c r="D36" s="52"/>
      <c r="E36" s="45"/>
      <c r="F36" s="40"/>
      <c r="G36" s="10" t="s">
        <v>18</v>
      </c>
    </row>
    <row r="37" spans="1:7" s="42" customFormat="1" ht="30" customHeight="1">
      <c r="A37" s="31" t="s">
        <v>9</v>
      </c>
      <c r="B37" s="51"/>
      <c r="C37" s="51"/>
      <c r="D37" s="44"/>
      <c r="E37" s="45">
        <f aca="true" t="shared" si="5" ref="E37:E47">B37*C37*D37</f>
        <v>0</v>
      </c>
      <c r="F37" s="40">
        <f aca="true" t="shared" si="6" ref="F37:F47">E37*0.15</f>
        <v>0</v>
      </c>
      <c r="G37" s="14">
        <v>50</v>
      </c>
    </row>
    <row r="38" spans="1:7" s="42" customFormat="1" ht="30" customHeight="1">
      <c r="A38" s="31" t="s">
        <v>54</v>
      </c>
      <c r="B38" s="51"/>
      <c r="C38" s="51"/>
      <c r="D38" s="44"/>
      <c r="E38" s="45">
        <f t="shared" si="5"/>
        <v>0</v>
      </c>
      <c r="F38" s="40">
        <f t="shared" si="6"/>
        <v>0</v>
      </c>
      <c r="G38" s="15">
        <v>60</v>
      </c>
    </row>
    <row r="39" spans="1:7" s="42" customFormat="1" ht="30" customHeight="1">
      <c r="A39" s="31" t="s">
        <v>10</v>
      </c>
      <c r="B39" s="51"/>
      <c r="C39" s="51"/>
      <c r="D39" s="44"/>
      <c r="E39" s="45">
        <f t="shared" si="5"/>
        <v>0</v>
      </c>
      <c r="F39" s="40">
        <f t="shared" si="6"/>
        <v>0</v>
      </c>
      <c r="G39" s="15">
        <v>65</v>
      </c>
    </row>
    <row r="40" spans="1:7" s="42" customFormat="1" ht="30" customHeight="1">
      <c r="A40" s="31" t="s">
        <v>5</v>
      </c>
      <c r="B40" s="51"/>
      <c r="C40" s="51"/>
      <c r="D40" s="44"/>
      <c r="E40" s="45">
        <f t="shared" si="5"/>
        <v>0</v>
      </c>
      <c r="F40" s="40">
        <f t="shared" si="6"/>
        <v>0</v>
      </c>
      <c r="G40" s="15">
        <v>70</v>
      </c>
    </row>
    <row r="41" spans="1:7" s="42" customFormat="1" ht="30" customHeight="1">
      <c r="A41" s="58" t="s">
        <v>118</v>
      </c>
      <c r="B41" s="51"/>
      <c r="C41" s="51"/>
      <c r="D41" s="44"/>
      <c r="E41" s="45">
        <f t="shared" si="5"/>
        <v>0</v>
      </c>
      <c r="F41" s="40">
        <f t="shared" si="6"/>
        <v>0</v>
      </c>
      <c r="G41" s="16">
        <v>80</v>
      </c>
    </row>
    <row r="42" spans="1:7" s="42" customFormat="1" ht="30" customHeight="1">
      <c r="A42" s="31" t="s">
        <v>14</v>
      </c>
      <c r="B42" s="51"/>
      <c r="C42" s="51"/>
      <c r="D42" s="44"/>
      <c r="E42" s="45">
        <f t="shared" si="5"/>
        <v>0</v>
      </c>
      <c r="F42" s="40">
        <f t="shared" si="6"/>
        <v>0</v>
      </c>
      <c r="G42" s="16">
        <v>85</v>
      </c>
    </row>
    <row r="43" spans="1:7" s="42" customFormat="1" ht="30" customHeight="1">
      <c r="A43" s="31" t="s">
        <v>13</v>
      </c>
      <c r="B43" s="51"/>
      <c r="C43" s="51"/>
      <c r="D43" s="44"/>
      <c r="E43" s="45">
        <f t="shared" si="5"/>
        <v>0</v>
      </c>
      <c r="F43" s="40">
        <f t="shared" si="6"/>
        <v>0</v>
      </c>
      <c r="G43" s="16">
        <v>105</v>
      </c>
    </row>
    <row r="44" spans="1:7" s="42" customFormat="1" ht="30" customHeight="1">
      <c r="A44" s="31" t="s">
        <v>109</v>
      </c>
      <c r="B44" s="51"/>
      <c r="C44" s="51"/>
      <c r="D44" s="44"/>
      <c r="E44" s="45">
        <f t="shared" si="5"/>
        <v>0</v>
      </c>
      <c r="F44" s="40">
        <f t="shared" si="6"/>
        <v>0</v>
      </c>
      <c r="G44" s="16">
        <v>110</v>
      </c>
    </row>
    <row r="45" spans="1:7" s="42" customFormat="1" ht="30" customHeight="1">
      <c r="A45" s="31" t="s">
        <v>110</v>
      </c>
      <c r="B45" s="51"/>
      <c r="C45" s="51"/>
      <c r="D45" s="44"/>
      <c r="E45" s="45">
        <f t="shared" si="5"/>
        <v>0</v>
      </c>
      <c r="F45" s="40">
        <f t="shared" si="6"/>
        <v>0</v>
      </c>
      <c r="G45" s="16">
        <v>125</v>
      </c>
    </row>
    <row r="46" spans="1:7" s="42" customFormat="1" ht="30" customHeight="1">
      <c r="A46" s="31" t="s">
        <v>111</v>
      </c>
      <c r="B46" s="51"/>
      <c r="C46" s="51"/>
      <c r="D46" s="44"/>
      <c r="E46" s="45">
        <f t="shared" si="5"/>
        <v>0</v>
      </c>
      <c r="F46" s="40">
        <f t="shared" si="6"/>
        <v>0</v>
      </c>
      <c r="G46" s="16">
        <v>150</v>
      </c>
    </row>
    <row r="47" spans="1:7" s="42" customFormat="1" ht="30" customHeight="1">
      <c r="A47" s="31" t="s">
        <v>122</v>
      </c>
      <c r="B47" s="51"/>
      <c r="C47" s="51"/>
      <c r="D47" s="44"/>
      <c r="E47" s="45">
        <f t="shared" si="5"/>
        <v>0</v>
      </c>
      <c r="F47" s="40">
        <f t="shared" si="6"/>
        <v>0</v>
      </c>
      <c r="G47" s="16">
        <v>175</v>
      </c>
    </row>
    <row r="48" spans="1:7" s="42" customFormat="1" ht="9.75" customHeight="1">
      <c r="A48" s="46"/>
      <c r="B48" s="47"/>
      <c r="C48" s="47"/>
      <c r="D48" s="48"/>
      <c r="E48" s="49"/>
      <c r="F48" s="59"/>
      <c r="G48" s="13"/>
    </row>
    <row r="49" spans="1:7" s="42" customFormat="1" ht="62.25">
      <c r="A49" s="37" t="s">
        <v>183</v>
      </c>
      <c r="B49" s="51"/>
      <c r="C49" s="51"/>
      <c r="D49" s="52"/>
      <c r="E49" s="45"/>
      <c r="F49" s="40"/>
      <c r="G49" s="17" t="s">
        <v>0</v>
      </c>
    </row>
    <row r="50" spans="1:7" s="42" customFormat="1" ht="30" customHeight="1">
      <c r="A50" s="58" t="s">
        <v>119</v>
      </c>
      <c r="B50" s="51"/>
      <c r="C50" s="51"/>
      <c r="D50" s="52"/>
      <c r="E50" s="45">
        <f>B50*C50*D50</f>
        <v>0</v>
      </c>
      <c r="F50" s="40">
        <f>E50*0.15</f>
        <v>0</v>
      </c>
      <c r="G50" s="17" t="s">
        <v>32</v>
      </c>
    </row>
    <row r="51" spans="1:7" s="42" customFormat="1" ht="30" customHeight="1">
      <c r="A51" s="58" t="s">
        <v>120</v>
      </c>
      <c r="B51" s="51"/>
      <c r="C51" s="51"/>
      <c r="D51" s="52"/>
      <c r="E51" s="45">
        <f>B51*C51*D51</f>
        <v>0</v>
      </c>
      <c r="F51" s="40">
        <f>E51*0.15</f>
        <v>0</v>
      </c>
      <c r="G51" s="17" t="s">
        <v>81</v>
      </c>
    </row>
    <row r="52" spans="1:7" s="42" customFormat="1" ht="30" customHeight="1">
      <c r="A52" s="58" t="s">
        <v>121</v>
      </c>
      <c r="B52" s="51"/>
      <c r="C52" s="51"/>
      <c r="D52" s="52"/>
      <c r="E52" s="45">
        <f>B52*C52*D52</f>
        <v>0</v>
      </c>
      <c r="F52" s="40">
        <f>E52*0.15</f>
        <v>0</v>
      </c>
      <c r="G52" s="17" t="s">
        <v>19</v>
      </c>
    </row>
    <row r="53" spans="1:7" s="42" customFormat="1" ht="9.75" customHeight="1">
      <c r="A53" s="46"/>
      <c r="B53" s="47"/>
      <c r="C53" s="47"/>
      <c r="D53" s="48"/>
      <c r="E53" s="49"/>
      <c r="F53" s="59"/>
      <c r="G53" s="13"/>
    </row>
    <row r="54" spans="1:7" s="42" customFormat="1" ht="46.5">
      <c r="A54" s="37" t="s">
        <v>184</v>
      </c>
      <c r="B54" s="51"/>
      <c r="C54" s="51"/>
      <c r="D54" s="52"/>
      <c r="E54" s="45"/>
      <c r="F54" s="40"/>
      <c r="G54" s="17" t="s">
        <v>0</v>
      </c>
    </row>
    <row r="55" spans="1:7" s="42" customFormat="1" ht="30" customHeight="1">
      <c r="A55" s="31" t="s">
        <v>47</v>
      </c>
      <c r="B55" s="51"/>
      <c r="C55" s="51"/>
      <c r="D55" s="52"/>
      <c r="E55" s="45">
        <f>B55*C55*D55</f>
        <v>0</v>
      </c>
      <c r="F55" s="40">
        <f>E55*0.15</f>
        <v>0</v>
      </c>
      <c r="G55" s="17" t="s">
        <v>48</v>
      </c>
    </row>
    <row r="56" spans="1:7" s="42" customFormat="1" ht="30" customHeight="1">
      <c r="A56" s="31" t="s">
        <v>112</v>
      </c>
      <c r="B56" s="51"/>
      <c r="C56" s="51"/>
      <c r="D56" s="52"/>
      <c r="E56" s="45">
        <f>B56*C56*D56</f>
        <v>0</v>
      </c>
      <c r="F56" s="40">
        <f>E56*0.15</f>
        <v>0</v>
      </c>
      <c r="G56" s="17" t="s">
        <v>66</v>
      </c>
    </row>
    <row r="57" spans="1:7" s="42" customFormat="1" ht="30" customHeight="1">
      <c r="A57" s="31" t="s">
        <v>113</v>
      </c>
      <c r="B57" s="51"/>
      <c r="C57" s="51"/>
      <c r="D57" s="52"/>
      <c r="E57" s="45">
        <f>B57*C57*D57</f>
        <v>0</v>
      </c>
      <c r="F57" s="40">
        <f>E57*0.15</f>
        <v>0</v>
      </c>
      <c r="G57" s="17" t="s">
        <v>67</v>
      </c>
    </row>
    <row r="58" spans="1:7" s="42" customFormat="1" ht="9.75" customHeight="1">
      <c r="A58" s="46"/>
      <c r="B58" s="53"/>
      <c r="C58" s="53"/>
      <c r="D58" s="54"/>
      <c r="E58" s="53"/>
      <c r="F58" s="53"/>
      <c r="G58" s="56"/>
    </row>
    <row r="59" spans="1:7" s="42" customFormat="1" ht="46.5">
      <c r="A59" s="60" t="s">
        <v>152</v>
      </c>
      <c r="B59" s="51"/>
      <c r="C59" s="51"/>
      <c r="D59" s="52"/>
      <c r="E59" s="45"/>
      <c r="F59" s="40"/>
      <c r="G59" s="17"/>
    </row>
    <row r="60" spans="1:7" s="42" customFormat="1" ht="30" customHeight="1">
      <c r="A60" s="31" t="s">
        <v>145</v>
      </c>
      <c r="B60" s="43"/>
      <c r="C60" s="43"/>
      <c r="D60" s="44"/>
      <c r="E60" s="45">
        <f aca="true" t="shared" si="7" ref="E60:E75">B60*C60*D60</f>
        <v>0</v>
      </c>
      <c r="F60" s="40">
        <f aca="true" t="shared" si="8" ref="F60:F75">E60*0.15</f>
        <v>0</v>
      </c>
      <c r="G60" s="16">
        <v>2000</v>
      </c>
    </row>
    <row r="61" spans="1:7" s="42" customFormat="1" ht="30" customHeight="1">
      <c r="A61" s="31" t="s">
        <v>146</v>
      </c>
      <c r="B61" s="43"/>
      <c r="C61" s="43"/>
      <c r="D61" s="44"/>
      <c r="E61" s="45">
        <f t="shared" si="7"/>
        <v>0</v>
      </c>
      <c r="F61" s="40">
        <f t="shared" si="8"/>
        <v>0</v>
      </c>
      <c r="G61" s="16">
        <v>4000</v>
      </c>
    </row>
    <row r="62" spans="1:7" s="42" customFormat="1" ht="30" customHeight="1">
      <c r="A62" s="31" t="s">
        <v>147</v>
      </c>
      <c r="B62" s="43"/>
      <c r="C62" s="43"/>
      <c r="D62" s="44"/>
      <c r="E62" s="45">
        <f t="shared" si="7"/>
        <v>0</v>
      </c>
      <c r="F62" s="40">
        <f t="shared" si="8"/>
        <v>0</v>
      </c>
      <c r="G62" s="16">
        <v>1500</v>
      </c>
    </row>
    <row r="63" spans="1:7" s="42" customFormat="1" ht="30" customHeight="1">
      <c r="A63" s="31" t="s">
        <v>148</v>
      </c>
      <c r="B63" s="43"/>
      <c r="C63" s="43"/>
      <c r="D63" s="44"/>
      <c r="E63" s="45">
        <f t="shared" si="7"/>
        <v>0</v>
      </c>
      <c r="F63" s="40">
        <f t="shared" si="8"/>
        <v>0</v>
      </c>
      <c r="G63" s="16">
        <v>2000</v>
      </c>
    </row>
    <row r="64" spans="1:7" s="42" customFormat="1" ht="45">
      <c r="A64" s="58" t="s">
        <v>159</v>
      </c>
      <c r="B64" s="43"/>
      <c r="C64" s="43"/>
      <c r="D64" s="44"/>
      <c r="E64" s="45">
        <f t="shared" si="7"/>
        <v>0</v>
      </c>
      <c r="F64" s="40">
        <f t="shared" si="8"/>
        <v>0</v>
      </c>
      <c r="G64" s="16">
        <v>1200</v>
      </c>
    </row>
    <row r="65" spans="1:7" s="42" customFormat="1" ht="30" customHeight="1">
      <c r="A65" s="58" t="s">
        <v>160</v>
      </c>
      <c r="B65" s="43"/>
      <c r="C65" s="43"/>
      <c r="D65" s="44"/>
      <c r="E65" s="45">
        <f t="shared" si="7"/>
        <v>0</v>
      </c>
      <c r="F65" s="40">
        <f t="shared" si="8"/>
        <v>0</v>
      </c>
      <c r="G65" s="16">
        <v>2000</v>
      </c>
    </row>
    <row r="66" spans="1:7" s="42" customFormat="1" ht="30" customHeight="1">
      <c r="A66" s="31" t="s">
        <v>149</v>
      </c>
      <c r="B66" s="43"/>
      <c r="C66" s="43"/>
      <c r="D66" s="44"/>
      <c r="E66" s="45">
        <f t="shared" si="7"/>
        <v>0</v>
      </c>
      <c r="F66" s="40">
        <f t="shared" si="8"/>
        <v>0</v>
      </c>
      <c r="G66" s="16">
        <v>3000</v>
      </c>
    </row>
    <row r="67" spans="1:7" s="42" customFormat="1" ht="30" customHeight="1">
      <c r="A67" s="31" t="s">
        <v>150</v>
      </c>
      <c r="B67" s="43"/>
      <c r="C67" s="43"/>
      <c r="D67" s="44"/>
      <c r="E67" s="45">
        <f t="shared" si="7"/>
        <v>0</v>
      </c>
      <c r="F67" s="40">
        <f t="shared" si="8"/>
        <v>0</v>
      </c>
      <c r="G67" s="16">
        <v>2000</v>
      </c>
    </row>
    <row r="68" spans="1:7" s="42" customFormat="1" ht="46.5">
      <c r="A68" s="61" t="s">
        <v>197</v>
      </c>
      <c r="B68" s="62"/>
      <c r="C68" s="62"/>
      <c r="D68" s="63"/>
      <c r="E68" s="64"/>
      <c r="F68" s="65"/>
      <c r="G68" s="23"/>
    </row>
    <row r="69" spans="1:7" s="42" customFormat="1" ht="30">
      <c r="A69" s="58" t="s">
        <v>192</v>
      </c>
      <c r="B69" s="43"/>
      <c r="C69" s="43"/>
      <c r="D69" s="44"/>
      <c r="E69" s="45">
        <f>B69*C69*D69</f>
        <v>0</v>
      </c>
      <c r="F69" s="40">
        <f>E69*0.15</f>
        <v>0</v>
      </c>
      <c r="G69" s="16">
        <v>3000</v>
      </c>
    </row>
    <row r="70" spans="1:7" s="42" customFormat="1" ht="30" customHeight="1">
      <c r="A70" s="66" t="s">
        <v>161</v>
      </c>
      <c r="B70" s="67"/>
      <c r="C70" s="67"/>
      <c r="D70" s="68"/>
      <c r="E70" s="69">
        <f t="shared" si="7"/>
        <v>0</v>
      </c>
      <c r="F70" s="70">
        <f t="shared" si="8"/>
        <v>0</v>
      </c>
      <c r="G70" s="19">
        <v>1500</v>
      </c>
    </row>
    <row r="71" spans="1:7" s="42" customFormat="1" ht="30" customHeight="1">
      <c r="A71" s="31" t="s">
        <v>151</v>
      </c>
      <c r="B71" s="43"/>
      <c r="C71" s="43"/>
      <c r="D71" s="44"/>
      <c r="E71" s="45">
        <f t="shared" si="7"/>
        <v>0</v>
      </c>
      <c r="F71" s="40">
        <f t="shared" si="8"/>
        <v>0</v>
      </c>
      <c r="G71" s="16">
        <v>200</v>
      </c>
    </row>
    <row r="72" spans="1:7" s="42" customFormat="1" ht="30" customHeight="1">
      <c r="A72" s="31" t="s">
        <v>27</v>
      </c>
      <c r="B72" s="43"/>
      <c r="C72" s="43"/>
      <c r="D72" s="44"/>
      <c r="E72" s="45">
        <f t="shared" si="7"/>
        <v>0</v>
      </c>
      <c r="F72" s="40">
        <f t="shared" si="8"/>
        <v>0</v>
      </c>
      <c r="G72" s="9" t="s">
        <v>28</v>
      </c>
    </row>
    <row r="73" spans="1:7" s="42" customFormat="1" ht="30" customHeight="1">
      <c r="A73" s="31" t="s">
        <v>69</v>
      </c>
      <c r="B73" s="43"/>
      <c r="C73" s="43"/>
      <c r="D73" s="44"/>
      <c r="E73" s="45">
        <f t="shared" si="7"/>
        <v>0</v>
      </c>
      <c r="F73" s="40">
        <f t="shared" si="8"/>
        <v>0</v>
      </c>
      <c r="G73" s="16">
        <v>1200</v>
      </c>
    </row>
    <row r="74" spans="1:7" s="42" customFormat="1" ht="30" customHeight="1">
      <c r="A74" s="31" t="s">
        <v>31</v>
      </c>
      <c r="B74" s="43"/>
      <c r="C74" s="43"/>
      <c r="D74" s="44"/>
      <c r="E74" s="45">
        <f t="shared" si="7"/>
        <v>0</v>
      </c>
      <c r="F74" s="40">
        <f t="shared" si="8"/>
        <v>0</v>
      </c>
      <c r="G74" s="9" t="s">
        <v>62</v>
      </c>
    </row>
    <row r="75" spans="1:7" s="42" customFormat="1" ht="30" customHeight="1">
      <c r="A75" s="31" t="s">
        <v>50</v>
      </c>
      <c r="B75" s="43"/>
      <c r="C75" s="43"/>
      <c r="D75" s="71"/>
      <c r="E75" s="45">
        <f t="shared" si="7"/>
        <v>0</v>
      </c>
      <c r="F75" s="40">
        <f t="shared" si="8"/>
        <v>0</v>
      </c>
      <c r="G75" s="12" t="s">
        <v>92</v>
      </c>
    </row>
    <row r="76" spans="1:7" s="42" customFormat="1" ht="9.75" customHeight="1">
      <c r="A76" s="72"/>
      <c r="B76" s="73"/>
      <c r="C76" s="73"/>
      <c r="D76" s="74"/>
      <c r="E76" s="73"/>
      <c r="F76" s="75"/>
      <c r="G76" s="76"/>
    </row>
    <row r="77" spans="1:7" s="42" customFormat="1" ht="46.5">
      <c r="A77" s="60" t="s">
        <v>155</v>
      </c>
      <c r="B77" s="43"/>
      <c r="C77" s="43"/>
      <c r="D77" s="71"/>
      <c r="E77" s="43"/>
      <c r="F77" s="40"/>
      <c r="G77" s="18"/>
    </row>
    <row r="78" spans="1:7" s="42" customFormat="1" ht="45">
      <c r="A78" s="58" t="s">
        <v>162</v>
      </c>
      <c r="B78" s="43"/>
      <c r="C78" s="43"/>
      <c r="D78" s="44"/>
      <c r="E78" s="45">
        <f aca="true" t="shared" si="9" ref="E78:E88">B78*C78*D78</f>
        <v>0</v>
      </c>
      <c r="F78" s="40">
        <f aca="true" t="shared" si="10" ref="F78:F88">E78*0.15</f>
        <v>0</v>
      </c>
      <c r="G78" s="16">
        <v>2000</v>
      </c>
    </row>
    <row r="79" spans="1:9" s="42" customFormat="1" ht="30" customHeight="1">
      <c r="A79" s="58" t="s">
        <v>157</v>
      </c>
      <c r="B79" s="43"/>
      <c r="C79" s="43"/>
      <c r="D79" s="44"/>
      <c r="E79" s="45">
        <f t="shared" si="9"/>
        <v>0</v>
      </c>
      <c r="F79" s="40">
        <f t="shared" si="10"/>
        <v>0</v>
      </c>
      <c r="G79" s="16">
        <v>1200</v>
      </c>
      <c r="I79" s="77"/>
    </row>
    <row r="80" spans="1:7" s="42" customFormat="1" ht="30" customHeight="1">
      <c r="A80" s="31" t="s">
        <v>69</v>
      </c>
      <c r="B80" s="43"/>
      <c r="C80" s="43"/>
      <c r="D80" s="44"/>
      <c r="E80" s="45">
        <f t="shared" si="9"/>
        <v>0</v>
      </c>
      <c r="F80" s="40">
        <f t="shared" si="10"/>
        <v>0</v>
      </c>
      <c r="G80" s="16">
        <v>1200</v>
      </c>
    </row>
    <row r="81" spans="1:7" s="42" customFormat="1" ht="30" customHeight="1">
      <c r="A81" s="58" t="s">
        <v>156</v>
      </c>
      <c r="B81" s="43"/>
      <c r="C81" s="43"/>
      <c r="D81" s="44"/>
      <c r="E81" s="45">
        <f t="shared" si="9"/>
        <v>0</v>
      </c>
      <c r="F81" s="40">
        <f t="shared" si="10"/>
        <v>0</v>
      </c>
      <c r="G81" s="16">
        <v>2000</v>
      </c>
    </row>
    <row r="82" spans="1:7" s="42" customFormat="1" ht="30" customHeight="1">
      <c r="A82" s="31" t="s">
        <v>154</v>
      </c>
      <c r="B82" s="43"/>
      <c r="C82" s="43"/>
      <c r="D82" s="44"/>
      <c r="E82" s="45">
        <f t="shared" si="9"/>
        <v>0</v>
      </c>
      <c r="F82" s="40">
        <f t="shared" si="10"/>
        <v>0</v>
      </c>
      <c r="G82" s="16">
        <v>2000</v>
      </c>
    </row>
    <row r="83" spans="1:7" s="42" customFormat="1" ht="30" customHeight="1">
      <c r="A83" s="58" t="s">
        <v>163</v>
      </c>
      <c r="B83" s="43"/>
      <c r="C83" s="43"/>
      <c r="D83" s="44"/>
      <c r="E83" s="45">
        <f t="shared" si="9"/>
        <v>0</v>
      </c>
      <c r="F83" s="40">
        <f t="shared" si="10"/>
        <v>0</v>
      </c>
      <c r="G83" s="16">
        <v>500</v>
      </c>
    </row>
    <row r="84" spans="1:7" s="42" customFormat="1" ht="30" customHeight="1">
      <c r="A84" s="58" t="s">
        <v>161</v>
      </c>
      <c r="B84" s="43"/>
      <c r="C84" s="43"/>
      <c r="D84" s="44"/>
      <c r="E84" s="45">
        <f t="shared" si="9"/>
        <v>0</v>
      </c>
      <c r="F84" s="40">
        <f t="shared" si="10"/>
        <v>0</v>
      </c>
      <c r="G84" s="16">
        <v>1500</v>
      </c>
    </row>
    <row r="85" spans="1:7" s="42" customFormat="1" ht="30" customHeight="1">
      <c r="A85" s="31" t="s">
        <v>27</v>
      </c>
      <c r="B85" s="43"/>
      <c r="C85" s="43"/>
      <c r="D85" s="44"/>
      <c r="E85" s="45">
        <f t="shared" si="9"/>
        <v>0</v>
      </c>
      <c r="F85" s="40">
        <f t="shared" si="10"/>
        <v>0</v>
      </c>
      <c r="G85" s="9" t="s">
        <v>28</v>
      </c>
    </row>
    <row r="86" spans="1:7" s="42" customFormat="1" ht="30" customHeight="1">
      <c r="A86" s="31" t="s">
        <v>29</v>
      </c>
      <c r="B86" s="43"/>
      <c r="C86" s="43"/>
      <c r="D86" s="44"/>
      <c r="E86" s="45">
        <f t="shared" si="9"/>
        <v>0</v>
      </c>
      <c r="F86" s="40">
        <f t="shared" si="10"/>
        <v>0</v>
      </c>
      <c r="G86" s="9" t="s">
        <v>30</v>
      </c>
    </row>
    <row r="87" spans="1:7" s="42" customFormat="1" ht="30" customHeight="1">
      <c r="A87" s="31" t="s">
        <v>31</v>
      </c>
      <c r="B87" s="43"/>
      <c r="C87" s="43"/>
      <c r="D87" s="44"/>
      <c r="E87" s="45">
        <f t="shared" si="9"/>
        <v>0</v>
      </c>
      <c r="F87" s="40">
        <f t="shared" si="10"/>
        <v>0</v>
      </c>
      <c r="G87" s="9" t="s">
        <v>62</v>
      </c>
    </row>
    <row r="88" spans="1:7" s="42" customFormat="1" ht="30" customHeight="1">
      <c r="A88" s="31" t="s">
        <v>50</v>
      </c>
      <c r="B88" s="43"/>
      <c r="C88" s="43"/>
      <c r="D88" s="71"/>
      <c r="E88" s="45">
        <f t="shared" si="9"/>
        <v>0</v>
      </c>
      <c r="F88" s="40">
        <f t="shared" si="10"/>
        <v>0</v>
      </c>
      <c r="G88" s="12" t="s">
        <v>158</v>
      </c>
    </row>
    <row r="89" spans="1:7" s="42" customFormat="1" ht="9.75" customHeight="1">
      <c r="A89" s="72"/>
      <c r="B89" s="73"/>
      <c r="C89" s="73"/>
      <c r="D89" s="74"/>
      <c r="E89" s="73"/>
      <c r="F89" s="75"/>
      <c r="G89" s="76"/>
    </row>
    <row r="90" spans="1:7" s="42" customFormat="1" ht="62.25">
      <c r="A90" s="60" t="s">
        <v>173</v>
      </c>
      <c r="B90" s="43"/>
      <c r="C90" s="43"/>
      <c r="D90" s="71"/>
      <c r="E90" s="43"/>
      <c r="F90" s="40"/>
      <c r="G90" s="78"/>
    </row>
    <row r="91" spans="1:7" s="42" customFormat="1" ht="30" customHeight="1">
      <c r="A91" s="58" t="s">
        <v>167</v>
      </c>
      <c r="B91" s="43"/>
      <c r="C91" s="43"/>
      <c r="D91" s="44"/>
      <c r="E91" s="45">
        <f aca="true" t="shared" si="11" ref="E91:E96">B91*C91*D91</f>
        <v>0</v>
      </c>
      <c r="F91" s="40">
        <f aca="true" t="shared" si="12" ref="F91:F96">E91*0.15</f>
        <v>0</v>
      </c>
      <c r="G91" s="9">
        <v>2000</v>
      </c>
    </row>
    <row r="92" spans="1:7" s="42" customFormat="1" ht="30" customHeight="1">
      <c r="A92" s="58" t="s">
        <v>169</v>
      </c>
      <c r="B92" s="43"/>
      <c r="C92" s="43"/>
      <c r="D92" s="44"/>
      <c r="E92" s="45">
        <f t="shared" si="11"/>
        <v>0</v>
      </c>
      <c r="F92" s="40">
        <f t="shared" si="12"/>
        <v>0</v>
      </c>
      <c r="G92" s="9">
        <v>670</v>
      </c>
    </row>
    <row r="93" spans="1:7" s="42" customFormat="1" ht="30" customHeight="1">
      <c r="A93" s="58" t="s">
        <v>168</v>
      </c>
      <c r="B93" s="43"/>
      <c r="C93" s="43"/>
      <c r="D93" s="44"/>
      <c r="E93" s="45">
        <f t="shared" si="11"/>
        <v>0</v>
      </c>
      <c r="F93" s="40">
        <f t="shared" si="12"/>
        <v>0</v>
      </c>
      <c r="G93" s="9">
        <v>250</v>
      </c>
    </row>
    <row r="94" spans="1:7" s="42" customFormat="1" ht="30" customHeight="1">
      <c r="A94" s="31" t="s">
        <v>164</v>
      </c>
      <c r="B94" s="43"/>
      <c r="C94" s="43"/>
      <c r="D94" s="44"/>
      <c r="E94" s="45">
        <f t="shared" si="11"/>
        <v>0</v>
      </c>
      <c r="F94" s="40">
        <f t="shared" si="12"/>
        <v>0</v>
      </c>
      <c r="G94" s="9">
        <v>1160</v>
      </c>
    </row>
    <row r="95" spans="1:7" s="42" customFormat="1" ht="30" customHeight="1">
      <c r="A95" s="31" t="s">
        <v>165</v>
      </c>
      <c r="B95" s="43"/>
      <c r="C95" s="43"/>
      <c r="D95" s="44"/>
      <c r="E95" s="45">
        <f t="shared" si="11"/>
        <v>0</v>
      </c>
      <c r="F95" s="40">
        <f t="shared" si="12"/>
        <v>0</v>
      </c>
      <c r="G95" s="9">
        <v>1900</v>
      </c>
    </row>
    <row r="96" spans="1:7" s="42" customFormat="1" ht="30" customHeight="1">
      <c r="A96" s="31" t="s">
        <v>166</v>
      </c>
      <c r="B96" s="43"/>
      <c r="C96" s="43"/>
      <c r="D96" s="44"/>
      <c r="E96" s="45">
        <f t="shared" si="11"/>
        <v>0</v>
      </c>
      <c r="F96" s="40">
        <f t="shared" si="12"/>
        <v>0</v>
      </c>
      <c r="G96" s="9">
        <v>2000</v>
      </c>
    </row>
    <row r="97" spans="1:7" s="42" customFormat="1" ht="9.75" customHeight="1">
      <c r="A97" s="72"/>
      <c r="B97" s="73"/>
      <c r="C97" s="73"/>
      <c r="D97" s="74"/>
      <c r="E97" s="73"/>
      <c r="F97" s="75"/>
      <c r="G97" s="76"/>
    </row>
    <row r="98" spans="1:7" s="42" customFormat="1" ht="46.5">
      <c r="A98" s="60" t="s">
        <v>172</v>
      </c>
      <c r="B98" s="43"/>
      <c r="C98" s="43"/>
      <c r="D98" s="71"/>
      <c r="E98" s="43"/>
      <c r="F98" s="40"/>
      <c r="G98" s="9"/>
    </row>
    <row r="99" spans="1:7" s="42" customFormat="1" ht="30" customHeight="1">
      <c r="A99" s="79" t="s">
        <v>170</v>
      </c>
      <c r="B99" s="80"/>
      <c r="C99" s="80"/>
      <c r="D99" s="81"/>
      <c r="E99" s="64">
        <f>B99*C99*D99</f>
        <v>0</v>
      </c>
      <c r="F99" s="65">
        <f>E99*0.15</f>
        <v>0</v>
      </c>
      <c r="G99" s="20">
        <v>100</v>
      </c>
    </row>
    <row r="100" spans="1:7" s="82" customFormat="1" ht="30" customHeight="1">
      <c r="A100" s="31" t="s">
        <v>193</v>
      </c>
      <c r="B100" s="43"/>
      <c r="C100" s="43"/>
      <c r="D100" s="44"/>
      <c r="E100" s="45">
        <f>B100*C100*D100</f>
        <v>0</v>
      </c>
      <c r="F100" s="40">
        <f>E100*0.15</f>
        <v>0</v>
      </c>
      <c r="G100" s="9">
        <v>360</v>
      </c>
    </row>
    <row r="101" spans="1:7" s="42" customFormat="1" ht="30" customHeight="1">
      <c r="A101" s="66" t="s">
        <v>174</v>
      </c>
      <c r="B101" s="67"/>
      <c r="C101" s="67"/>
      <c r="D101" s="83"/>
      <c r="E101" s="69">
        <f>B101*C101*D101</f>
        <v>0</v>
      </c>
      <c r="F101" s="21"/>
      <c r="G101" s="22" t="s">
        <v>171</v>
      </c>
    </row>
    <row r="102" spans="1:7" s="42" customFormat="1" ht="9.75" customHeight="1">
      <c r="A102" s="72"/>
      <c r="B102" s="73"/>
      <c r="C102" s="73"/>
      <c r="D102" s="74"/>
      <c r="E102" s="73"/>
      <c r="F102" s="75"/>
      <c r="G102" s="76"/>
    </row>
    <row r="103" spans="1:7" s="42" customFormat="1" ht="30" customHeight="1">
      <c r="A103" s="60" t="s">
        <v>175</v>
      </c>
      <c r="B103" s="84"/>
      <c r="C103" s="84"/>
      <c r="D103" s="85"/>
      <c r="E103" s="84"/>
      <c r="F103" s="84"/>
      <c r="G103" s="86"/>
    </row>
    <row r="104" spans="1:7" s="42" customFormat="1" ht="30" customHeight="1">
      <c r="A104" s="58" t="s">
        <v>176</v>
      </c>
      <c r="B104" s="43"/>
      <c r="C104" s="43"/>
      <c r="D104" s="44"/>
      <c r="E104" s="45">
        <f>B104*C104*D104</f>
        <v>0</v>
      </c>
      <c r="F104" s="40">
        <f>E104*0.15</f>
        <v>0</v>
      </c>
      <c r="G104" s="9">
        <v>250</v>
      </c>
    </row>
    <row r="105" spans="1:7" s="42" customFormat="1" ht="9.75" customHeight="1">
      <c r="A105" s="72"/>
      <c r="B105" s="73"/>
      <c r="C105" s="73"/>
      <c r="D105" s="74"/>
      <c r="E105" s="73"/>
      <c r="F105" s="75"/>
      <c r="G105" s="76"/>
    </row>
    <row r="106" spans="1:7" s="42" customFormat="1" ht="46.5">
      <c r="A106" s="60" t="s">
        <v>153</v>
      </c>
      <c r="B106" s="43"/>
      <c r="C106" s="43"/>
      <c r="D106" s="71"/>
      <c r="E106" s="43"/>
      <c r="F106" s="43"/>
      <c r="G106" s="18"/>
    </row>
    <row r="107" spans="1:7" s="42" customFormat="1" ht="30" customHeight="1">
      <c r="A107" s="31" t="s">
        <v>1</v>
      </c>
      <c r="B107" s="51"/>
      <c r="C107" s="51"/>
      <c r="D107" s="44"/>
      <c r="E107" s="45">
        <f aca="true" t="shared" si="13" ref="E107:E136">B107*C107*D107</f>
        <v>0</v>
      </c>
      <c r="F107" s="40">
        <f aca="true" t="shared" si="14" ref="F107:F136">E107*0.15</f>
        <v>0</v>
      </c>
      <c r="G107" s="18" t="s">
        <v>93</v>
      </c>
    </row>
    <row r="108" spans="1:7" s="42" customFormat="1" ht="30" customHeight="1">
      <c r="A108" s="31" t="s">
        <v>55</v>
      </c>
      <c r="B108" s="51"/>
      <c r="C108" s="51"/>
      <c r="D108" s="44"/>
      <c r="E108" s="45">
        <f t="shared" si="13"/>
        <v>0</v>
      </c>
      <c r="F108" s="40">
        <f t="shared" si="14"/>
        <v>0</v>
      </c>
      <c r="G108" s="12" t="s">
        <v>94</v>
      </c>
    </row>
    <row r="109" spans="1:7" s="42" customFormat="1" ht="30" customHeight="1">
      <c r="A109" s="31" t="s">
        <v>177</v>
      </c>
      <c r="B109" s="43"/>
      <c r="C109" s="43"/>
      <c r="D109" s="44"/>
      <c r="E109" s="45">
        <f t="shared" si="13"/>
        <v>0</v>
      </c>
      <c r="F109" s="40">
        <f t="shared" si="14"/>
        <v>0</v>
      </c>
      <c r="G109" s="12" t="s">
        <v>178</v>
      </c>
    </row>
    <row r="110" spans="1:7" s="42" customFormat="1" ht="30" customHeight="1">
      <c r="A110" s="31" t="s">
        <v>2</v>
      </c>
      <c r="B110" s="51"/>
      <c r="C110" s="51"/>
      <c r="D110" s="44"/>
      <c r="E110" s="45">
        <f t="shared" si="13"/>
        <v>0</v>
      </c>
      <c r="F110" s="40">
        <f t="shared" si="14"/>
        <v>0</v>
      </c>
      <c r="G110" s="18" t="s">
        <v>95</v>
      </c>
    </row>
    <row r="111" spans="1:7" s="42" customFormat="1" ht="45">
      <c r="A111" s="87" t="s">
        <v>127</v>
      </c>
      <c r="B111" s="51"/>
      <c r="C111" s="51"/>
      <c r="D111" s="44"/>
      <c r="E111" s="45">
        <f t="shared" si="13"/>
        <v>0</v>
      </c>
      <c r="F111" s="40">
        <f t="shared" si="14"/>
        <v>0</v>
      </c>
      <c r="G111" s="18" t="s">
        <v>123</v>
      </c>
    </row>
    <row r="112" spans="1:7" s="42" customFormat="1" ht="30" customHeight="1">
      <c r="A112" s="31" t="s">
        <v>70</v>
      </c>
      <c r="B112" s="51"/>
      <c r="C112" s="51"/>
      <c r="D112" s="44"/>
      <c r="E112" s="45">
        <f t="shared" si="13"/>
        <v>0</v>
      </c>
      <c r="F112" s="40">
        <f t="shared" si="14"/>
        <v>0</v>
      </c>
      <c r="G112" s="18" t="s">
        <v>96</v>
      </c>
    </row>
    <row r="113" spans="1:7" s="42" customFormat="1" ht="30" customHeight="1">
      <c r="A113" s="31" t="s">
        <v>3</v>
      </c>
      <c r="B113" s="51"/>
      <c r="C113" s="51"/>
      <c r="D113" s="44"/>
      <c r="E113" s="45">
        <f t="shared" si="13"/>
        <v>0</v>
      </c>
      <c r="F113" s="40">
        <f t="shared" si="14"/>
        <v>0</v>
      </c>
      <c r="G113" s="18" t="s">
        <v>97</v>
      </c>
    </row>
    <row r="114" spans="1:7" s="42" customFormat="1" ht="30" customHeight="1">
      <c r="A114" s="31" t="s">
        <v>4</v>
      </c>
      <c r="B114" s="51"/>
      <c r="C114" s="51"/>
      <c r="D114" s="44"/>
      <c r="E114" s="45">
        <f t="shared" si="13"/>
        <v>0</v>
      </c>
      <c r="F114" s="40">
        <f t="shared" si="14"/>
        <v>0</v>
      </c>
      <c r="G114" s="18" t="s">
        <v>98</v>
      </c>
    </row>
    <row r="115" spans="1:7" s="42" customFormat="1" ht="30" customHeight="1">
      <c r="A115" s="31" t="s">
        <v>24</v>
      </c>
      <c r="B115" s="51"/>
      <c r="C115" s="51"/>
      <c r="D115" s="44"/>
      <c r="E115" s="45">
        <f t="shared" si="13"/>
        <v>0</v>
      </c>
      <c r="F115" s="40">
        <f t="shared" si="14"/>
        <v>0</v>
      </c>
      <c r="G115" s="18" t="s">
        <v>99</v>
      </c>
    </row>
    <row r="116" spans="1:7" s="42" customFormat="1" ht="30" customHeight="1">
      <c r="A116" s="31" t="s">
        <v>25</v>
      </c>
      <c r="B116" s="51"/>
      <c r="C116" s="51"/>
      <c r="D116" s="44"/>
      <c r="E116" s="45">
        <f t="shared" si="13"/>
        <v>0</v>
      </c>
      <c r="F116" s="40">
        <f t="shared" si="14"/>
        <v>0</v>
      </c>
      <c r="G116" s="18" t="s">
        <v>100</v>
      </c>
    </row>
    <row r="117" spans="1:7" s="42" customFormat="1" ht="30" customHeight="1">
      <c r="A117" s="31" t="s">
        <v>26</v>
      </c>
      <c r="B117" s="51"/>
      <c r="C117" s="51"/>
      <c r="D117" s="44"/>
      <c r="E117" s="45">
        <f t="shared" si="13"/>
        <v>0</v>
      </c>
      <c r="F117" s="40">
        <f t="shared" si="14"/>
        <v>0</v>
      </c>
      <c r="G117" s="18" t="s">
        <v>101</v>
      </c>
    </row>
    <row r="118" spans="1:7" s="42" customFormat="1" ht="30" customHeight="1">
      <c r="A118" s="31" t="s">
        <v>179</v>
      </c>
      <c r="B118" s="43"/>
      <c r="C118" s="43"/>
      <c r="D118" s="44"/>
      <c r="E118" s="45">
        <f t="shared" si="13"/>
        <v>0</v>
      </c>
      <c r="F118" s="40">
        <f t="shared" si="14"/>
        <v>0</v>
      </c>
      <c r="G118" s="18" t="s">
        <v>180</v>
      </c>
    </row>
    <row r="119" spans="1:7" s="42" customFormat="1" ht="30" customHeight="1">
      <c r="A119" s="31" t="s">
        <v>56</v>
      </c>
      <c r="B119" s="51"/>
      <c r="C119" s="51"/>
      <c r="D119" s="44"/>
      <c r="E119" s="45">
        <f t="shared" si="13"/>
        <v>0</v>
      </c>
      <c r="F119" s="88">
        <f t="shared" si="14"/>
        <v>0</v>
      </c>
      <c r="G119" s="18" t="s">
        <v>102</v>
      </c>
    </row>
    <row r="120" spans="1:7" s="42" customFormat="1" ht="30" customHeight="1">
      <c r="A120" s="31" t="s">
        <v>58</v>
      </c>
      <c r="B120" s="51"/>
      <c r="C120" s="51"/>
      <c r="D120" s="44"/>
      <c r="E120" s="45">
        <f t="shared" si="13"/>
        <v>0</v>
      </c>
      <c r="F120" s="40">
        <f t="shared" si="14"/>
        <v>0</v>
      </c>
      <c r="G120" s="18" t="s">
        <v>103</v>
      </c>
    </row>
    <row r="121" spans="1:7" s="42" customFormat="1" ht="30" customHeight="1">
      <c r="A121" s="31" t="s">
        <v>59</v>
      </c>
      <c r="B121" s="51"/>
      <c r="C121" s="51"/>
      <c r="D121" s="44"/>
      <c r="E121" s="45">
        <f t="shared" si="13"/>
        <v>0</v>
      </c>
      <c r="F121" s="40">
        <f t="shared" si="14"/>
        <v>0</v>
      </c>
      <c r="G121" s="18" t="s">
        <v>93</v>
      </c>
    </row>
    <row r="122" spans="1:7" s="42" customFormat="1" ht="30" customHeight="1">
      <c r="A122" s="31" t="s">
        <v>60</v>
      </c>
      <c r="B122" s="51"/>
      <c r="C122" s="51"/>
      <c r="D122" s="44"/>
      <c r="E122" s="45">
        <f t="shared" si="13"/>
        <v>0</v>
      </c>
      <c r="F122" s="40">
        <f t="shared" si="14"/>
        <v>0</v>
      </c>
      <c r="G122" s="18" t="s">
        <v>104</v>
      </c>
    </row>
    <row r="123" spans="1:7" s="42" customFormat="1" ht="30" customHeight="1">
      <c r="A123" s="31" t="s">
        <v>57</v>
      </c>
      <c r="B123" s="51"/>
      <c r="C123" s="51"/>
      <c r="D123" s="44"/>
      <c r="E123" s="45">
        <f t="shared" si="13"/>
        <v>0</v>
      </c>
      <c r="F123" s="40">
        <f t="shared" si="14"/>
        <v>0</v>
      </c>
      <c r="G123" s="9" t="s">
        <v>46</v>
      </c>
    </row>
    <row r="124" spans="1:7" s="42" customFormat="1" ht="30" customHeight="1">
      <c r="A124" s="31" t="s">
        <v>11</v>
      </c>
      <c r="B124" s="51"/>
      <c r="C124" s="51"/>
      <c r="D124" s="44"/>
      <c r="E124" s="45">
        <f t="shared" si="13"/>
        <v>0</v>
      </c>
      <c r="F124" s="40">
        <f t="shared" si="14"/>
        <v>0</v>
      </c>
      <c r="G124" s="17" t="s">
        <v>33</v>
      </c>
    </row>
    <row r="125" spans="1:7" s="42" customFormat="1" ht="30" customHeight="1">
      <c r="A125" s="58" t="s">
        <v>83</v>
      </c>
      <c r="B125" s="51"/>
      <c r="C125" s="51"/>
      <c r="D125" s="44"/>
      <c r="E125" s="45">
        <f t="shared" si="13"/>
        <v>0</v>
      </c>
      <c r="F125" s="40">
        <f t="shared" si="14"/>
        <v>0</v>
      </c>
      <c r="G125" s="17" t="s">
        <v>51</v>
      </c>
    </row>
    <row r="126" spans="1:7" s="42" customFormat="1" ht="45">
      <c r="A126" s="87" t="s">
        <v>124</v>
      </c>
      <c r="B126" s="51"/>
      <c r="C126" s="51"/>
      <c r="D126" s="44"/>
      <c r="E126" s="45">
        <f t="shared" si="13"/>
        <v>0</v>
      </c>
      <c r="F126" s="40">
        <f t="shared" si="14"/>
        <v>0</v>
      </c>
      <c r="G126" s="17" t="s">
        <v>73</v>
      </c>
    </row>
    <row r="127" spans="1:7" s="42" customFormat="1" ht="30" customHeight="1">
      <c r="A127" s="31" t="s">
        <v>36</v>
      </c>
      <c r="B127" s="51"/>
      <c r="C127" s="51"/>
      <c r="D127" s="44"/>
      <c r="E127" s="45">
        <f t="shared" si="13"/>
        <v>0</v>
      </c>
      <c r="F127" s="40">
        <f t="shared" si="14"/>
        <v>0</v>
      </c>
      <c r="G127" s="11" t="s">
        <v>34</v>
      </c>
    </row>
    <row r="128" spans="1:7" s="42" customFormat="1" ht="30" customHeight="1">
      <c r="A128" s="31" t="s">
        <v>37</v>
      </c>
      <c r="B128" s="51"/>
      <c r="C128" s="51"/>
      <c r="D128" s="44"/>
      <c r="E128" s="45">
        <f t="shared" si="13"/>
        <v>0</v>
      </c>
      <c r="F128" s="40">
        <f t="shared" si="14"/>
        <v>0</v>
      </c>
      <c r="G128" s="11" t="s">
        <v>38</v>
      </c>
    </row>
    <row r="129" spans="1:7" s="42" customFormat="1" ht="30" customHeight="1">
      <c r="A129" s="31" t="s">
        <v>41</v>
      </c>
      <c r="B129" s="51"/>
      <c r="C129" s="51"/>
      <c r="D129" s="44"/>
      <c r="E129" s="45">
        <f t="shared" si="13"/>
        <v>0</v>
      </c>
      <c r="F129" s="40">
        <f t="shared" si="14"/>
        <v>0</v>
      </c>
      <c r="G129" s="17" t="s">
        <v>35</v>
      </c>
    </row>
    <row r="130" spans="1:7" s="42" customFormat="1" ht="30" customHeight="1">
      <c r="A130" s="57" t="s">
        <v>194</v>
      </c>
      <c r="B130" s="51"/>
      <c r="C130" s="51"/>
      <c r="D130" s="52"/>
      <c r="E130" s="45"/>
      <c r="F130" s="40"/>
      <c r="G130" s="17"/>
    </row>
    <row r="131" spans="1:7" s="42" customFormat="1" ht="30" customHeight="1">
      <c r="A131" s="31" t="s">
        <v>42</v>
      </c>
      <c r="B131" s="51"/>
      <c r="C131" s="51"/>
      <c r="D131" s="44"/>
      <c r="E131" s="45">
        <f t="shared" si="13"/>
        <v>0</v>
      </c>
      <c r="F131" s="40">
        <f t="shared" si="14"/>
        <v>0</v>
      </c>
      <c r="G131" s="17" t="s">
        <v>43</v>
      </c>
    </row>
    <row r="132" spans="1:7" s="42" customFormat="1" ht="30" customHeight="1">
      <c r="A132" s="89" t="s">
        <v>39</v>
      </c>
      <c r="B132" s="90"/>
      <c r="C132" s="90"/>
      <c r="D132" s="91"/>
      <c r="E132" s="92">
        <f t="shared" si="13"/>
        <v>0</v>
      </c>
      <c r="F132" s="93">
        <f t="shared" si="14"/>
        <v>0</v>
      </c>
      <c r="G132" s="24" t="s">
        <v>40</v>
      </c>
    </row>
    <row r="133" spans="1:7" s="42" customFormat="1" ht="30" customHeight="1">
      <c r="A133" s="31" t="s">
        <v>195</v>
      </c>
      <c r="B133" s="51"/>
      <c r="C133" s="51"/>
      <c r="D133" s="44"/>
      <c r="E133" s="45">
        <f t="shared" si="13"/>
        <v>0</v>
      </c>
      <c r="F133" s="40">
        <f t="shared" si="14"/>
        <v>0</v>
      </c>
      <c r="G133" s="17" t="s">
        <v>196</v>
      </c>
    </row>
    <row r="134" spans="1:7" s="42" customFormat="1" ht="30" customHeight="1">
      <c r="A134" s="94" t="s">
        <v>44</v>
      </c>
      <c r="B134" s="95"/>
      <c r="C134" s="95"/>
      <c r="D134" s="68"/>
      <c r="E134" s="69">
        <f t="shared" si="13"/>
        <v>0</v>
      </c>
      <c r="F134" s="70">
        <f t="shared" si="14"/>
        <v>0</v>
      </c>
      <c r="G134" s="25" t="s">
        <v>45</v>
      </c>
    </row>
    <row r="135" spans="1:7" s="42" customFormat="1" ht="9.75" customHeight="1">
      <c r="A135" s="72"/>
      <c r="B135" s="73"/>
      <c r="C135" s="73"/>
      <c r="D135" s="74"/>
      <c r="E135" s="73"/>
      <c r="F135" s="75"/>
      <c r="G135" s="76"/>
    </row>
    <row r="136" spans="1:7" s="42" customFormat="1" ht="46.5">
      <c r="A136" s="37" t="s">
        <v>185</v>
      </c>
      <c r="B136" s="51"/>
      <c r="C136" s="51"/>
      <c r="D136" s="44"/>
      <c r="E136" s="45">
        <f t="shared" si="13"/>
        <v>0</v>
      </c>
      <c r="F136" s="40">
        <f t="shared" si="14"/>
        <v>0</v>
      </c>
      <c r="G136" s="11" t="s">
        <v>21</v>
      </c>
    </row>
    <row r="137" spans="1:7" s="42" customFormat="1" ht="9.75" customHeight="1">
      <c r="A137" s="72"/>
      <c r="B137" s="73"/>
      <c r="C137" s="73"/>
      <c r="D137" s="74"/>
      <c r="E137" s="73"/>
      <c r="F137" s="75"/>
      <c r="G137" s="76"/>
    </row>
    <row r="138" spans="1:7" s="42" customFormat="1" ht="46.5">
      <c r="A138" s="37" t="s">
        <v>186</v>
      </c>
      <c r="B138" s="51"/>
      <c r="C138" s="51"/>
      <c r="D138" s="52"/>
      <c r="E138" s="45"/>
      <c r="F138" s="40"/>
      <c r="G138" s="96"/>
    </row>
    <row r="139" spans="1:7" s="42" customFormat="1" ht="30" customHeight="1">
      <c r="A139" s="58" t="s">
        <v>181</v>
      </c>
      <c r="B139" s="51"/>
      <c r="C139" s="51"/>
      <c r="D139" s="44"/>
      <c r="E139" s="45">
        <f>B139*C139*D139</f>
        <v>0</v>
      </c>
      <c r="F139" s="40">
        <f aca="true" t="shared" si="15" ref="F139:F144">E139*0.15</f>
        <v>0</v>
      </c>
      <c r="G139" s="11">
        <v>2500</v>
      </c>
    </row>
    <row r="140" spans="1:7" s="42" customFormat="1" ht="30" customHeight="1">
      <c r="A140" s="31" t="s">
        <v>77</v>
      </c>
      <c r="B140" s="51"/>
      <c r="C140" s="51"/>
      <c r="D140" s="44"/>
      <c r="E140" s="45">
        <f>B140*C140*D140</f>
        <v>0</v>
      </c>
      <c r="F140" s="40">
        <f t="shared" si="15"/>
        <v>0</v>
      </c>
      <c r="G140" s="11">
        <v>4000</v>
      </c>
    </row>
    <row r="141" spans="1:7" s="42" customFormat="1" ht="30" customHeight="1">
      <c r="A141" s="31" t="s">
        <v>78</v>
      </c>
      <c r="B141" s="51"/>
      <c r="C141" s="51"/>
      <c r="D141" s="52"/>
      <c r="E141" s="45">
        <f>B141*C141*D141</f>
        <v>0</v>
      </c>
      <c r="F141" s="40">
        <f t="shared" si="15"/>
        <v>0</v>
      </c>
      <c r="G141" s="11" t="s">
        <v>79</v>
      </c>
    </row>
    <row r="142" spans="1:7" s="42" customFormat="1" ht="30" customHeight="1">
      <c r="A142" s="31" t="s">
        <v>80</v>
      </c>
      <c r="B142" s="51"/>
      <c r="C142" s="51"/>
      <c r="D142" s="44"/>
      <c r="E142" s="45">
        <f>B142*C142*D142</f>
        <v>0</v>
      </c>
      <c r="F142" s="40">
        <f t="shared" si="15"/>
        <v>0</v>
      </c>
      <c r="G142" s="11">
        <v>600</v>
      </c>
    </row>
    <row r="143" spans="1:7" s="42" customFormat="1" ht="9.75" customHeight="1">
      <c r="A143" s="72"/>
      <c r="B143" s="73"/>
      <c r="C143" s="73"/>
      <c r="D143" s="74"/>
      <c r="E143" s="73"/>
      <c r="F143" s="75"/>
      <c r="G143" s="76"/>
    </row>
    <row r="144" spans="1:7" s="42" customFormat="1" ht="46.5">
      <c r="A144" s="37" t="s">
        <v>189</v>
      </c>
      <c r="B144" s="51"/>
      <c r="C144" s="51"/>
      <c r="D144" s="44"/>
      <c r="E144" s="45">
        <f>B144*C144*D144</f>
        <v>0</v>
      </c>
      <c r="F144" s="40">
        <f t="shared" si="15"/>
        <v>0</v>
      </c>
      <c r="G144" s="9">
        <v>600</v>
      </c>
    </row>
    <row r="145" spans="1:7" s="42" customFormat="1" ht="9.75" customHeight="1">
      <c r="A145" s="72"/>
      <c r="B145" s="73"/>
      <c r="C145" s="73"/>
      <c r="D145" s="74"/>
      <c r="E145" s="73"/>
      <c r="F145" s="75"/>
      <c r="G145" s="76"/>
    </row>
    <row r="146" spans="1:7" s="42" customFormat="1" ht="46.5">
      <c r="A146" s="37" t="s">
        <v>187</v>
      </c>
      <c r="B146" s="51"/>
      <c r="C146" s="51"/>
      <c r="D146" s="52"/>
      <c r="E146" s="45"/>
      <c r="F146" s="40"/>
      <c r="G146" s="17"/>
    </row>
    <row r="147" spans="1:7" s="42" customFormat="1" ht="30" customHeight="1">
      <c r="A147" s="31" t="s">
        <v>22</v>
      </c>
      <c r="B147" s="51"/>
      <c r="C147" s="51"/>
      <c r="D147" s="52"/>
      <c r="E147" s="45">
        <f aca="true" t="shared" si="16" ref="E147:E155">B147*C147*D147</f>
        <v>0</v>
      </c>
      <c r="F147" s="40">
        <f aca="true" t="shared" si="17" ref="F147:F155">E147*0.15</f>
        <v>0</v>
      </c>
      <c r="G147" s="9">
        <v>120</v>
      </c>
    </row>
    <row r="148" spans="1:7" s="42" customFormat="1" ht="30" customHeight="1">
      <c r="A148" s="31" t="s">
        <v>68</v>
      </c>
      <c r="B148" s="51"/>
      <c r="C148" s="51"/>
      <c r="D148" s="52"/>
      <c r="E148" s="45">
        <f t="shared" si="16"/>
        <v>0</v>
      </c>
      <c r="F148" s="40">
        <f t="shared" si="17"/>
        <v>0</v>
      </c>
      <c r="G148" s="9">
        <v>140</v>
      </c>
    </row>
    <row r="149" spans="1:7" s="42" customFormat="1" ht="30" customHeight="1">
      <c r="A149" s="31" t="s">
        <v>6</v>
      </c>
      <c r="B149" s="51"/>
      <c r="C149" s="51"/>
      <c r="D149" s="52"/>
      <c r="E149" s="45">
        <f t="shared" si="16"/>
        <v>0</v>
      </c>
      <c r="F149" s="40">
        <f t="shared" si="17"/>
        <v>0</v>
      </c>
      <c r="G149" s="9">
        <v>170</v>
      </c>
    </row>
    <row r="150" spans="1:7" s="42" customFormat="1" ht="30" customHeight="1">
      <c r="A150" s="31" t="s">
        <v>7</v>
      </c>
      <c r="B150" s="51"/>
      <c r="C150" s="51"/>
      <c r="D150" s="52"/>
      <c r="E150" s="45">
        <f t="shared" si="16"/>
        <v>0</v>
      </c>
      <c r="F150" s="40">
        <f t="shared" si="17"/>
        <v>0</v>
      </c>
      <c r="G150" s="9">
        <v>125</v>
      </c>
    </row>
    <row r="151" spans="1:7" s="42" customFormat="1" ht="30" customHeight="1">
      <c r="A151" s="31" t="s">
        <v>16</v>
      </c>
      <c r="B151" s="51"/>
      <c r="C151" s="51"/>
      <c r="D151" s="52"/>
      <c r="E151" s="45">
        <f t="shared" si="16"/>
        <v>0</v>
      </c>
      <c r="F151" s="40">
        <f t="shared" si="17"/>
        <v>0</v>
      </c>
      <c r="G151" s="9">
        <v>125</v>
      </c>
    </row>
    <row r="152" spans="1:7" s="42" customFormat="1" ht="30" customHeight="1">
      <c r="A152" s="31" t="s">
        <v>12</v>
      </c>
      <c r="B152" s="51"/>
      <c r="C152" s="51"/>
      <c r="D152" s="52"/>
      <c r="E152" s="45">
        <f t="shared" si="16"/>
        <v>0</v>
      </c>
      <c r="F152" s="40">
        <f t="shared" si="17"/>
        <v>0</v>
      </c>
      <c r="G152" s="9">
        <v>30</v>
      </c>
    </row>
    <row r="153" spans="1:7" s="42" customFormat="1" ht="30" customHeight="1">
      <c r="A153" s="58" t="s">
        <v>84</v>
      </c>
      <c r="B153" s="51"/>
      <c r="C153" s="51"/>
      <c r="D153" s="52"/>
      <c r="E153" s="45">
        <f t="shared" si="16"/>
        <v>0</v>
      </c>
      <c r="F153" s="40">
        <f t="shared" si="17"/>
        <v>0</v>
      </c>
      <c r="G153" s="9" t="s">
        <v>23</v>
      </c>
    </row>
    <row r="154" spans="1:7" s="42" customFormat="1" ht="30" customHeight="1">
      <c r="A154" s="31" t="s">
        <v>64</v>
      </c>
      <c r="B154" s="51"/>
      <c r="C154" s="51"/>
      <c r="D154" s="52"/>
      <c r="E154" s="45">
        <f t="shared" si="16"/>
        <v>0</v>
      </c>
      <c r="F154" s="40">
        <f t="shared" si="17"/>
        <v>0</v>
      </c>
      <c r="G154" s="9" t="s">
        <v>65</v>
      </c>
    </row>
    <row r="155" spans="1:7" s="42" customFormat="1" ht="30" customHeight="1">
      <c r="A155" s="31" t="s">
        <v>49</v>
      </c>
      <c r="B155" s="51"/>
      <c r="C155" s="51"/>
      <c r="D155" s="52"/>
      <c r="E155" s="45">
        <f t="shared" si="16"/>
        <v>0</v>
      </c>
      <c r="F155" s="40">
        <f t="shared" si="17"/>
        <v>0</v>
      </c>
      <c r="G155" s="9" t="s">
        <v>35</v>
      </c>
    </row>
    <row r="156" spans="1:7" s="42" customFormat="1" ht="9.75" customHeight="1">
      <c r="A156" s="72"/>
      <c r="B156" s="73"/>
      <c r="C156" s="73"/>
      <c r="D156" s="74"/>
      <c r="E156" s="73"/>
      <c r="F156" s="75"/>
      <c r="G156" s="76"/>
    </row>
    <row r="157" spans="1:7" s="42" customFormat="1" ht="47.25" thickBot="1">
      <c r="A157" s="37" t="s">
        <v>188</v>
      </c>
      <c r="B157" s="51"/>
      <c r="C157" s="51"/>
      <c r="D157" s="52"/>
      <c r="E157" s="45"/>
      <c r="F157" s="40"/>
      <c r="G157" s="10"/>
    </row>
    <row r="158" spans="1:8" s="82" customFormat="1" ht="30" customHeight="1" thickBot="1" thickTop="1">
      <c r="A158" s="31" t="s">
        <v>61</v>
      </c>
      <c r="B158" s="51"/>
      <c r="C158" s="51"/>
      <c r="D158" s="52"/>
      <c r="E158" s="45">
        <f>B158*C158*D158</f>
        <v>0</v>
      </c>
      <c r="F158" s="40">
        <f>E158*0.15</f>
        <v>0</v>
      </c>
      <c r="G158" s="9">
        <v>800</v>
      </c>
      <c r="H158" s="97"/>
    </row>
    <row r="159" spans="1:7" s="82" customFormat="1" ht="30" customHeight="1">
      <c r="A159" s="31" t="s">
        <v>8</v>
      </c>
      <c r="B159" s="51"/>
      <c r="C159" s="51"/>
      <c r="D159" s="52"/>
      <c r="E159" s="45">
        <f>B159*C159*D159</f>
        <v>0</v>
      </c>
      <c r="F159" s="40">
        <f>E159*0.15</f>
        <v>0</v>
      </c>
      <c r="G159" s="9">
        <v>1100</v>
      </c>
    </row>
    <row r="160" spans="1:7" s="42" customFormat="1" ht="9.75" customHeight="1">
      <c r="A160" s="72"/>
      <c r="B160" s="73"/>
      <c r="C160" s="73"/>
      <c r="D160" s="74"/>
      <c r="E160" s="73"/>
      <c r="F160" s="75"/>
      <c r="G160" s="76"/>
    </row>
    <row r="161" spans="1:7" s="82" customFormat="1" ht="31.5" customHeight="1">
      <c r="A161" s="98" t="s">
        <v>198</v>
      </c>
      <c r="B161" s="51"/>
      <c r="C161" s="51"/>
      <c r="D161" s="52"/>
      <c r="E161" s="45"/>
      <c r="F161" s="40"/>
      <c r="G161" s="17"/>
    </row>
    <row r="162" spans="1:7" s="82" customFormat="1" ht="30" customHeight="1">
      <c r="A162" s="99"/>
      <c r="B162" s="51"/>
      <c r="C162" s="51"/>
      <c r="D162" s="52"/>
      <c r="E162" s="45">
        <f aca="true" t="shared" si="18" ref="E162:E177">B162*C162*D162</f>
        <v>0</v>
      </c>
      <c r="F162" s="40">
        <f aca="true" t="shared" si="19" ref="F162:F177">E162*0.15</f>
        <v>0</v>
      </c>
      <c r="G162" s="17"/>
    </row>
    <row r="163" spans="1:7" s="82" customFormat="1" ht="30" customHeight="1">
      <c r="A163" s="58"/>
      <c r="B163" s="51"/>
      <c r="C163" s="51"/>
      <c r="D163" s="52"/>
      <c r="E163" s="45">
        <f t="shared" si="18"/>
        <v>0</v>
      </c>
      <c r="F163" s="40">
        <f t="shared" si="19"/>
        <v>0</v>
      </c>
      <c r="G163" s="17"/>
    </row>
    <row r="164" spans="1:7" s="82" customFormat="1" ht="30" customHeight="1">
      <c r="A164" s="66"/>
      <c r="B164" s="51"/>
      <c r="C164" s="51"/>
      <c r="D164" s="52"/>
      <c r="E164" s="45">
        <f t="shared" si="18"/>
        <v>0</v>
      </c>
      <c r="F164" s="40">
        <f t="shared" si="19"/>
        <v>0</v>
      </c>
      <c r="G164" s="17"/>
    </row>
    <row r="165" spans="1:7" s="82" customFormat="1" ht="30" customHeight="1">
      <c r="A165" s="58"/>
      <c r="B165" s="51"/>
      <c r="C165" s="51"/>
      <c r="D165" s="52"/>
      <c r="E165" s="45">
        <f t="shared" si="18"/>
        <v>0</v>
      </c>
      <c r="F165" s="40">
        <f t="shared" si="19"/>
        <v>0</v>
      </c>
      <c r="G165" s="17"/>
    </row>
    <row r="166" spans="1:7" s="82" customFormat="1" ht="30" customHeight="1">
      <c r="A166" s="57"/>
      <c r="B166" s="51"/>
      <c r="C166" s="51"/>
      <c r="D166" s="52"/>
      <c r="E166" s="45">
        <f t="shared" si="18"/>
        <v>0</v>
      </c>
      <c r="F166" s="40">
        <f t="shared" si="19"/>
        <v>0</v>
      </c>
      <c r="G166" s="101"/>
    </row>
    <row r="167" spans="1:7" s="82" customFormat="1" ht="30" customHeight="1">
      <c r="A167" s="31"/>
      <c r="B167" s="51"/>
      <c r="C167" s="51"/>
      <c r="D167" s="52"/>
      <c r="E167" s="45">
        <f t="shared" si="18"/>
        <v>0</v>
      </c>
      <c r="F167" s="40">
        <f t="shared" si="19"/>
        <v>0</v>
      </c>
      <c r="G167" s="102"/>
    </row>
    <row r="168" spans="1:7" s="82" customFormat="1" ht="30" customHeight="1">
      <c r="A168" s="31"/>
      <c r="B168" s="51"/>
      <c r="C168" s="51"/>
      <c r="D168" s="52"/>
      <c r="E168" s="45">
        <f t="shared" si="18"/>
        <v>0</v>
      </c>
      <c r="F168" s="40">
        <f t="shared" si="19"/>
        <v>0</v>
      </c>
      <c r="G168" s="102"/>
    </row>
    <row r="169" spans="1:7" s="82" customFormat="1" ht="30" customHeight="1">
      <c r="A169" s="31"/>
      <c r="B169" s="51"/>
      <c r="C169" s="51"/>
      <c r="D169" s="52"/>
      <c r="E169" s="45">
        <f t="shared" si="18"/>
        <v>0</v>
      </c>
      <c r="F169" s="40">
        <f t="shared" si="19"/>
        <v>0</v>
      </c>
      <c r="G169" s="102"/>
    </row>
    <row r="170" spans="1:7" s="82" customFormat="1" ht="30" customHeight="1">
      <c r="A170" s="31"/>
      <c r="B170" s="51"/>
      <c r="C170" s="51"/>
      <c r="D170" s="52"/>
      <c r="E170" s="45">
        <f t="shared" si="18"/>
        <v>0</v>
      </c>
      <c r="F170" s="40">
        <f t="shared" si="19"/>
        <v>0</v>
      </c>
      <c r="G170" s="102"/>
    </row>
    <row r="171" spans="1:7" s="82" customFormat="1" ht="30" customHeight="1">
      <c r="A171" s="31"/>
      <c r="B171" s="51"/>
      <c r="C171" s="51"/>
      <c r="D171" s="52"/>
      <c r="E171" s="45">
        <f t="shared" si="18"/>
        <v>0</v>
      </c>
      <c r="F171" s="40">
        <f t="shared" si="19"/>
        <v>0</v>
      </c>
      <c r="G171" s="102"/>
    </row>
    <row r="172" spans="1:7" s="82" customFormat="1" ht="30" customHeight="1">
      <c r="A172" s="31"/>
      <c r="B172" s="51"/>
      <c r="C172" s="51"/>
      <c r="D172" s="52"/>
      <c r="E172" s="45">
        <f t="shared" si="18"/>
        <v>0</v>
      </c>
      <c r="F172" s="40">
        <f t="shared" si="19"/>
        <v>0</v>
      </c>
      <c r="G172" s="102"/>
    </row>
    <row r="173" spans="1:7" s="82" customFormat="1" ht="30" customHeight="1">
      <c r="A173" s="31"/>
      <c r="B173" s="51"/>
      <c r="C173" s="51"/>
      <c r="D173" s="52"/>
      <c r="E173" s="45">
        <f t="shared" si="18"/>
        <v>0</v>
      </c>
      <c r="F173" s="40">
        <f t="shared" si="19"/>
        <v>0</v>
      </c>
      <c r="G173" s="102"/>
    </row>
    <row r="174" spans="1:7" s="82" customFormat="1" ht="30" customHeight="1">
      <c r="A174" s="31"/>
      <c r="B174" s="51"/>
      <c r="C174" s="51"/>
      <c r="D174" s="52"/>
      <c r="E174" s="45">
        <f t="shared" si="18"/>
        <v>0</v>
      </c>
      <c r="F174" s="40">
        <f t="shared" si="19"/>
        <v>0</v>
      </c>
      <c r="G174" s="102"/>
    </row>
    <row r="175" spans="1:7" s="82" customFormat="1" ht="30" customHeight="1">
      <c r="A175" s="31"/>
      <c r="B175" s="51"/>
      <c r="C175" s="51"/>
      <c r="D175" s="52"/>
      <c r="E175" s="45">
        <f t="shared" si="18"/>
        <v>0</v>
      </c>
      <c r="F175" s="40">
        <f t="shared" si="19"/>
        <v>0</v>
      </c>
      <c r="G175" s="102"/>
    </row>
    <row r="176" spans="1:7" s="82" customFormat="1" ht="30" customHeight="1">
      <c r="A176" s="31"/>
      <c r="B176" s="51"/>
      <c r="C176" s="51"/>
      <c r="D176" s="52"/>
      <c r="E176" s="45">
        <f t="shared" si="18"/>
        <v>0</v>
      </c>
      <c r="F176" s="40">
        <f t="shared" si="19"/>
        <v>0</v>
      </c>
      <c r="G176" s="102"/>
    </row>
    <row r="177" spans="1:7" s="82" customFormat="1" ht="30" customHeight="1">
      <c r="A177" s="31"/>
      <c r="B177" s="51"/>
      <c r="C177" s="51"/>
      <c r="D177" s="52"/>
      <c r="E177" s="45">
        <f t="shared" si="18"/>
        <v>0</v>
      </c>
      <c r="F177" s="40">
        <f t="shared" si="19"/>
        <v>0</v>
      </c>
      <c r="G177" s="102"/>
    </row>
    <row r="178" spans="1:7" s="42" customFormat="1" ht="9.75" customHeight="1" thickBot="1">
      <c r="A178" s="103"/>
      <c r="B178" s="104"/>
      <c r="C178" s="104"/>
      <c r="D178" s="104"/>
      <c r="E178" s="104"/>
      <c r="F178" s="105"/>
      <c r="G178" s="105"/>
    </row>
    <row r="179" spans="1:7" s="82" customFormat="1" ht="30" customHeight="1" thickTop="1">
      <c r="A179" s="106"/>
      <c r="B179" s="132" t="s">
        <v>130</v>
      </c>
      <c r="C179" s="133"/>
      <c r="D179" s="133"/>
      <c r="E179" s="107">
        <f>SUM(E3:E177)</f>
        <v>0</v>
      </c>
      <c r="F179" s="59">
        <f>E179*1.15</f>
        <v>0</v>
      </c>
      <c r="G179" s="108"/>
    </row>
    <row r="180" spans="1:7" s="82" customFormat="1" ht="30" customHeight="1">
      <c r="A180" s="77"/>
      <c r="B180" s="109"/>
      <c r="E180" s="110" t="s">
        <v>190</v>
      </c>
      <c r="F180" s="111">
        <f>SUM(F4:F177)</f>
        <v>0</v>
      </c>
      <c r="G180" s="108"/>
    </row>
    <row r="181" spans="1:7" s="42" customFormat="1" ht="30" customHeight="1" thickBot="1">
      <c r="A181" s="112"/>
      <c r="B181" s="113"/>
      <c r="C181" s="113"/>
      <c r="D181" s="113"/>
      <c r="E181" s="130" t="s">
        <v>131</v>
      </c>
      <c r="F181" s="131"/>
      <c r="G181" s="114">
        <f>E179+F180</f>
        <v>0</v>
      </c>
    </row>
    <row r="182" spans="1:7" s="82" customFormat="1" ht="30" customHeight="1">
      <c r="A182" s="115" t="s">
        <v>125</v>
      </c>
      <c r="G182" s="100"/>
    </row>
    <row r="183" spans="1:7" s="82" customFormat="1" ht="30" customHeight="1">
      <c r="A183" s="115" t="s">
        <v>128</v>
      </c>
      <c r="B183" s="109"/>
      <c r="C183" s="109"/>
      <c r="D183" s="109"/>
      <c r="E183" s="116"/>
      <c r="F183" s="117"/>
      <c r="G183" s="100"/>
    </row>
    <row r="184" spans="1:7" s="82" customFormat="1" ht="30" customHeight="1">
      <c r="A184" s="115"/>
      <c r="B184" s="109"/>
      <c r="C184" s="109"/>
      <c r="D184" s="109"/>
      <c r="E184" s="116"/>
      <c r="F184" s="117"/>
      <c r="G184" s="100"/>
    </row>
    <row r="185" spans="1:7" s="82" customFormat="1" ht="30" customHeight="1">
      <c r="A185" s="118"/>
      <c r="B185" s="119"/>
      <c r="C185" s="119"/>
      <c r="D185" s="119"/>
      <c r="E185" s="120"/>
      <c r="F185" s="121"/>
      <c r="G185" s="122"/>
    </row>
    <row r="186" spans="1:7" s="82" customFormat="1" ht="30" customHeight="1">
      <c r="A186" s="123"/>
      <c r="B186" s="119"/>
      <c r="C186" s="119"/>
      <c r="D186" s="119"/>
      <c r="E186" s="120"/>
      <c r="F186" s="121"/>
      <c r="G186" s="122"/>
    </row>
    <row r="187" spans="1:7" s="82" customFormat="1" ht="30" customHeight="1">
      <c r="A187" s="118"/>
      <c r="B187" s="119"/>
      <c r="C187" s="119"/>
      <c r="D187" s="119"/>
      <c r="E187" s="120"/>
      <c r="F187" s="121"/>
      <c r="G187" s="122"/>
    </row>
    <row r="188" spans="1:7" s="82" customFormat="1" ht="30" customHeight="1">
      <c r="A188" s="118"/>
      <c r="B188" s="119"/>
      <c r="C188" s="119"/>
      <c r="D188" s="119"/>
      <c r="E188" s="120"/>
      <c r="F188" s="121"/>
      <c r="G188" s="122"/>
    </row>
    <row r="189" spans="1:7" s="82" customFormat="1" ht="30" customHeight="1">
      <c r="A189" s="118"/>
      <c r="B189" s="119"/>
      <c r="C189" s="119"/>
      <c r="D189" s="119"/>
      <c r="E189" s="120"/>
      <c r="F189" s="121"/>
      <c r="G189" s="122"/>
    </row>
    <row r="190" spans="1:7" s="82" customFormat="1" ht="30" customHeight="1">
      <c r="A190" s="118"/>
      <c r="B190" s="119"/>
      <c r="C190" s="119"/>
      <c r="D190" s="119"/>
      <c r="E190" s="120"/>
      <c r="F190" s="121"/>
      <c r="G190" s="122"/>
    </row>
    <row r="191" spans="1:7" s="82" customFormat="1" ht="30" customHeight="1">
      <c r="A191" s="124"/>
      <c r="B191" s="119"/>
      <c r="C191" s="119"/>
      <c r="D191" s="119"/>
      <c r="E191" s="120"/>
      <c r="F191" s="121"/>
      <c r="G191" s="122"/>
    </row>
    <row r="192" spans="1:7" s="82" customFormat="1" ht="30" customHeight="1">
      <c r="A192" s="125"/>
      <c r="B192" s="126"/>
      <c r="C192" s="126"/>
      <c r="D192" s="126"/>
      <c r="E192" s="126"/>
      <c r="F192" s="126"/>
      <c r="G192" s="122"/>
    </row>
    <row r="193" spans="1:7" s="82" customFormat="1" ht="30" customHeight="1" thickBot="1">
      <c r="A193" s="127"/>
      <c r="B193" s="128"/>
      <c r="C193" s="128"/>
      <c r="D193" s="128"/>
      <c r="E193" s="128"/>
      <c r="F193" s="128"/>
      <c r="G193" s="129"/>
    </row>
    <row r="194" s="2" customFormat="1" ht="15">
      <c r="A194" s="7"/>
    </row>
    <row r="195" s="2" customFormat="1" ht="15">
      <c r="A195" s="7"/>
    </row>
    <row r="196" s="2" customFormat="1" ht="15">
      <c r="A196" s="3"/>
    </row>
    <row r="197" s="2" customFormat="1" ht="15">
      <c r="A197" s="3"/>
    </row>
    <row r="198" spans="1:7" ht="15">
      <c r="A198" s="8"/>
      <c r="B198" s="2"/>
      <c r="C198" s="2"/>
      <c r="D198" s="2"/>
      <c r="E198" s="2"/>
      <c r="F198" s="2"/>
      <c r="G198" s="2"/>
    </row>
    <row r="199" spans="1:7" ht="15">
      <c r="A199" s="3"/>
      <c r="B199" s="2"/>
      <c r="C199" s="2"/>
      <c r="D199" s="2"/>
      <c r="E199" s="2"/>
      <c r="F199" s="2"/>
      <c r="G199" s="2"/>
    </row>
  </sheetData>
  <sheetProtection/>
  <mergeCells count="4">
    <mergeCell ref="E181:F181"/>
    <mergeCell ref="B179:D179"/>
    <mergeCell ref="B1:C1"/>
    <mergeCell ref="D1:E1"/>
  </mergeCells>
  <dataValidations count="10">
    <dataValidation errorStyle="warning" type="whole" operator="lessThanOrEqual" allowBlank="1" showInputMessage="1" showErrorMessage="1" errorTitle="Cost Exceedance" error="This rate will be reduced to the UST Fund Cost Guide rate upon approval by the UST Fund." sqref="D37:D47 D11:D16 D4:D8 D23:D34 D78:D87 D91:D96 D69:D74 D104 D60:D67 D136 D139:D140 D142 D144 D99:D100 D132:D134 D107:D129 D131">
      <formula1>G37</formula1>
    </dataValidation>
    <dataValidation type="textLength" allowBlank="1" showInputMessage="1" showErrorMessage="1" errorTitle="Do Not Write in this Field" error="Do Not Write in This Field" sqref="E179">
      <formula1>0</formula1>
      <formula2>0</formula2>
    </dataValidation>
    <dataValidation type="textLength" allowBlank="1" showInputMessage="1" showErrorMessage="1" errorTitle="Do Not Write in This Field" error="Do Not Write in This Field" sqref="F180 G181">
      <formula1>0</formula1>
      <formula2>0</formula2>
    </dataValidation>
    <dataValidation type="textLength" allowBlank="1" showInputMessage="1" showErrorMessage="1" errorTitle="You Cannot Change This Field" error="You Cannot Change This Field" sqref="C180:E181 A179:B181">
      <formula1>0</formula1>
      <formula2>0</formula2>
    </dataValidation>
    <dataValidation type="whole" operator="lessThanOrEqual" allowBlank="1" showInputMessage="1" showErrorMessage="1" errorTitle="Do Not Write in this Field" error="Do Not Write in this Field" sqref="E131:E134 E146:E155 E144 E139:E142 E136 E158:E159 E162:E177 E4:E8 E91:E96 E69:E75 E50:E52 E55:E57 E37:E47 E78:E88 E23:E34 E19:E20 E11:E16 E60:E67 E104 E99:E101 E107:E129">
      <formula1>0</formula1>
    </dataValidation>
    <dataValidation errorStyle="warning" type="whole" operator="lessThan" allowBlank="1" showInputMessage="1" showErrorMessage="1" errorTitle="Enter Zero &quot;0&quot; Only" error="Are you sure you want to enter Zero &quot;0&quot;?" sqref="F131:F134 F158:F159 F144 F139:F142 F136 F147:F155 F162:F177 F11:F16 F91:F96 F69:F75 F50:F52 F55:F57 F37:F47 F78:F88 F23:F34 F4:F8 F60:F67 F104 F99:F100 F107:F129">
      <formula1>0</formula1>
    </dataValidation>
    <dataValidation type="textLength" allowBlank="1" showInputMessage="1" showErrorMessage="1" errorTitle="You Cannot Change this Cell" error="You Cannot Change this Cell" sqref="F19:F20 G3:G159 F101">
      <formula1>0</formula1>
      <formula2>0</formula2>
    </dataValidation>
    <dataValidation type="textLength" allowBlank="1" showInputMessage="1" showErrorMessage="1" errorTitle="This Cell Cannot be Changed" error="This Cell Cannot be Changed" sqref="A69:A159 A3:A67 B2:G2">
      <formula1>0</formula1>
      <formula2>0</formula2>
    </dataValidation>
    <dataValidation type="textLength" allowBlank="1" showInputMessage="1" showErrorMessage="1" errorTitle="This Cell Cannot be Changed" error="This Cell Cannot be Changed" sqref="A68">
      <formula1>0</formula1>
      <formula2>0</formula2>
    </dataValidation>
    <dataValidation allowBlank="1" showInputMessage="1" showErrorMessage="1" errorTitle="This Cell Cannot be Changed" error="This Cell Cannot be Changed" sqref="A2"/>
  </dataValidations>
  <printOptions/>
  <pageMargins left="0.5" right="0.5" top="0.75" bottom="0.5" header="0.5" footer="0.25"/>
  <pageSetup fitToHeight="15" horizontalDpi="600" verticalDpi="600" orientation="portrait" scale="65" r:id="rId2"/>
  <headerFooter alignWithMargins="0">
    <oddHeader>&amp;C&amp;"Arial,Bold"&amp;20Attachment H – Project Summary Sheet</oddHeader>
    <oddFooter>&amp;LPetroleum UST Remediation, Upgrade and Closure Fund - Unregulated Leaking Tanks
Version 1.0  &amp;D&amp;RPage &amp;P of &amp;N</oddFooter>
  </headerFooter>
  <rowBreaks count="3" manualBreakCount="3">
    <brk id="35" max="6" man="1"/>
    <brk id="97" max="6" man="1"/>
    <brk id="160" max="6" man="1"/>
  </rowBreaks>
  <ignoredErrors>
    <ignoredError sqref="F179 F11:F16 F4:F8 F23:F35 F37:F47 F50:F52 F55:F57 F70:F75 F78:F88 F91:F96 F158:F159 F104 F107:F118 F99 F136 F139:F142 F144 F147:F155 F60:F67 F134 F132 F120:F129 F131 F162:F163 F164:F165 F166:F177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LDPE tubing - Google Search</dc:title>
  <dc:subject/>
  <dc:creator>NJDEP</dc:creator>
  <cp:keywords/>
  <dc:description/>
  <cp:lastModifiedBy>jabolins</cp:lastModifiedBy>
  <cp:lastPrinted>2010-06-10T18:49:07Z</cp:lastPrinted>
  <dcterms:created xsi:type="dcterms:W3CDTF">2003-11-07T16:31:42Z</dcterms:created>
  <dcterms:modified xsi:type="dcterms:W3CDTF">2010-06-18T22:01:34Z</dcterms:modified>
  <cp:category/>
  <cp:version/>
  <cp:contentType/>
  <cp:contentStatus/>
</cp:coreProperties>
</file>