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MINIME\dobiweb\oldsite\webdocs\division_insurance\captive\forms\"/>
    </mc:Choice>
  </mc:AlternateContent>
  <xr:revisionPtr revIDLastSave="0" documentId="8_{ABC58FFF-ED8B-4F8C-ADD5-3582BADDC2D6}" xr6:coauthVersionLast="47" xr6:coauthVersionMax="47" xr10:uidLastSave="{00000000-0000-0000-0000-000000000000}"/>
  <bookViews>
    <workbookView xWindow="-120" yWindow="-120" windowWidth="29040" windowHeight="15840" tabRatio="839" xr2:uid="{00000000-000D-0000-FFFF-FFFF00000000}"/>
  </bookViews>
  <sheets>
    <sheet name="130124" sheetId="1" r:id="rId1"/>
    <sheet name="Page 1" sheetId="2" r:id="rId2"/>
    <sheet name="Pages 2-3" sheetId="6" r:id="rId3"/>
    <sheet name="Page 4" sheetId="5" r:id="rId4"/>
    <sheet name="Page 5" sheetId="7" r:id="rId5"/>
    <sheet name="Page 6" sheetId="8" r:id="rId6"/>
    <sheet name="Page 7" sheetId="9" r:id="rId7"/>
    <sheet name="Page 8" sheetId="10" r:id="rId8"/>
    <sheet name="Page 9" sheetId="11" r:id="rId9"/>
    <sheet name="Pages 10-11" sheetId="12" r:id="rId10"/>
    <sheet name="Pages 12-13" sheetId="13" r:id="rId11"/>
    <sheet name="Pages 14-15" sheetId="14" r:id="rId12"/>
    <sheet name="Pages 16-17" sheetId="15" r:id="rId13"/>
    <sheet name="Pages 18-19" sheetId="16" r:id="rId14"/>
    <sheet name="Page 20" sheetId="17" r:id="rId15"/>
  </sheets>
  <definedNames>
    <definedName name="\D">'130124'!$A$95:$A$95</definedName>
    <definedName name="_1DIALOG?_PRINTE">'130124'!$C$99:$C$99</definedName>
    <definedName name="A">'130124'!#REF!</definedName>
    <definedName name="BLANK">'130124'!#REF!</definedName>
    <definedName name="MESSAGE">'130124'!$A$133:$F$137</definedName>
    <definedName name="PAGE1">'130124'!#REF!</definedName>
    <definedName name="PAGE10">'130124'!#REF!</definedName>
    <definedName name="PAGE11">'130124'!#REF!</definedName>
    <definedName name="PAGE12">'130124'!#REF!</definedName>
    <definedName name="PAGE13">'130124'!#REF!</definedName>
    <definedName name="PAGE14">'130124'!#REF!</definedName>
    <definedName name="PAGE15">'130124'!#REF!</definedName>
    <definedName name="PAGE16">'130124'!#REF!</definedName>
    <definedName name="PAGE17">'130124'!#REF!</definedName>
    <definedName name="PAGE18">'130124'!#REF!</definedName>
    <definedName name="PAGE19">'130124'!#REF!</definedName>
    <definedName name="PAGE2">'130124'!#REF!</definedName>
    <definedName name="PAGE20">'130124'!#REF!</definedName>
    <definedName name="PAGE21">'130124'!#REF!</definedName>
    <definedName name="PAGE22">'130124'!#REF!</definedName>
    <definedName name="PAGE3">'130124'!#REF!</definedName>
    <definedName name="PAGE4">'130124'!#REF!</definedName>
    <definedName name="PAGE4CONT">'130124'!#REF!</definedName>
    <definedName name="PAGE5">'130124'!#REF!</definedName>
    <definedName name="PAGE6">'130124'!#REF!</definedName>
    <definedName name="PAGE7">'130124'!#REF!</definedName>
    <definedName name="PAGE8">'130124'!#REF!</definedName>
    <definedName name="PAGE9">'130124'!#REF!</definedName>
    <definedName name="_xlnm.Print_Area" localSheetId="0">'130124'!$A$1:$G$23</definedName>
    <definedName name="_xlnm.Print_Area" localSheetId="1">'Page 1'!$A$1:$H$75</definedName>
    <definedName name="_xlnm.Print_Area" localSheetId="4">'Page 5'!$A$1:$I$36</definedName>
    <definedName name="_xlnm.Print_Area" localSheetId="9">'Pages 10-11'!$A$1:$M$75</definedName>
    <definedName name="_xlnm.Print_Area" localSheetId="10">'Pages 12-13'!$A$1:$M$75</definedName>
    <definedName name="PRINTLF">'130124'!$B$31:$B$31</definedName>
    <definedName name="PRINTSF">'130124'!$B$76:$B$76</definedName>
    <definedName name="PRNTR2">'130124'!#REF!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 i="2" l="1" a="1"/>
  <c r="E6" i="2" s="1"/>
  <c r="K8" i="11" s="1"/>
  <c r="J8" i="11" l="1"/>
  <c r="K8" i="12"/>
  <c r="A19" i="11"/>
  <c r="B5" i="6"/>
  <c r="C5" i="6" s="1"/>
  <c r="F11" i="17"/>
  <c r="B5" i="8"/>
  <c r="B42" i="8" s="1"/>
  <c r="J8" i="12" l="1"/>
  <c r="I8" i="11"/>
  <c r="A19" i="12"/>
  <c r="A18" i="11"/>
  <c r="K8" i="13"/>
  <c r="K23" i="12"/>
  <c r="K40" i="12" s="1"/>
  <c r="K61" i="12" s="1"/>
  <c r="B74" i="6"/>
  <c r="B36" i="6"/>
  <c r="K64" i="12"/>
  <c r="C91" i="6"/>
  <c r="C93" i="6" s="1"/>
  <c r="C94" i="6" s="1"/>
  <c r="C99" i="6" s="1"/>
  <c r="C103" i="6" s="1"/>
  <c r="B91" i="6"/>
  <c r="B93" i="6" s="1"/>
  <c r="C86" i="6"/>
  <c r="B86" i="6"/>
  <c r="C78" i="6"/>
  <c r="C80" i="6" s="1"/>
  <c r="B78" i="6"/>
  <c r="B80" i="6" s="1"/>
  <c r="B94" i="6" s="1"/>
  <c r="B99" i="6" s="1"/>
  <c r="B103" i="6" s="1"/>
  <c r="C67" i="6"/>
  <c r="B67" i="6"/>
  <c r="C41" i="6"/>
  <c r="C58" i="6" s="1"/>
  <c r="C69" i="6" s="1"/>
  <c r="B41" i="6"/>
  <c r="B58" i="6" s="1"/>
  <c r="B69" i="6" s="1"/>
  <c r="C11" i="6"/>
  <c r="C32" i="6" s="1"/>
  <c r="C21" i="6"/>
  <c r="B21" i="6"/>
  <c r="B11" i="6"/>
  <c r="B32" i="6" s="1"/>
  <c r="F15" i="17"/>
  <c r="M19" i="11"/>
  <c r="F39" i="17" s="1"/>
  <c r="M18" i="11"/>
  <c r="F40" i="17" s="1"/>
  <c r="M17" i="11"/>
  <c r="M16" i="11"/>
  <c r="M15" i="11"/>
  <c r="M14" i="11"/>
  <c r="M13" i="11"/>
  <c r="M12" i="11"/>
  <c r="M11" i="11"/>
  <c r="M10" i="11"/>
  <c r="D67" i="8"/>
  <c r="D36" i="8"/>
  <c r="F10" i="17" s="1"/>
  <c r="I14" i="7"/>
  <c r="K72" i="16"/>
  <c r="M72" i="16" s="1"/>
  <c r="K71" i="16"/>
  <c r="M71" i="16" s="1"/>
  <c r="J71" i="16"/>
  <c r="K70" i="16"/>
  <c r="M70" i="16" s="1"/>
  <c r="J70" i="16"/>
  <c r="I70" i="16"/>
  <c r="K69" i="16"/>
  <c r="M69" i="16" s="1"/>
  <c r="J69" i="16"/>
  <c r="I69" i="16"/>
  <c r="H69" i="16"/>
  <c r="K68" i="16"/>
  <c r="M68" i="16" s="1"/>
  <c r="J68" i="16"/>
  <c r="I68" i="16"/>
  <c r="H68" i="16"/>
  <c r="G68" i="16"/>
  <c r="K67" i="16"/>
  <c r="M67" i="16" s="1"/>
  <c r="J67" i="16"/>
  <c r="I67" i="16"/>
  <c r="H67" i="16"/>
  <c r="G67" i="16"/>
  <c r="F67" i="16"/>
  <c r="K66" i="16"/>
  <c r="M66" i="16" s="1"/>
  <c r="J66" i="16"/>
  <c r="I66" i="16"/>
  <c r="H66" i="16"/>
  <c r="G66" i="16"/>
  <c r="F66" i="16"/>
  <c r="E66" i="16"/>
  <c r="K65" i="16"/>
  <c r="M65" i="16" s="1"/>
  <c r="J65" i="16"/>
  <c r="I65" i="16"/>
  <c r="H65" i="16"/>
  <c r="G65" i="16"/>
  <c r="F65" i="16"/>
  <c r="E65" i="16"/>
  <c r="D65" i="16"/>
  <c r="K64" i="16"/>
  <c r="M64" i="16" s="1"/>
  <c r="J64" i="16"/>
  <c r="I64" i="16"/>
  <c r="H64" i="16"/>
  <c r="G64" i="16"/>
  <c r="F64" i="16"/>
  <c r="E64" i="16"/>
  <c r="D64" i="16"/>
  <c r="C64" i="16"/>
  <c r="K63" i="16"/>
  <c r="M63" i="16" s="1"/>
  <c r="J63" i="16"/>
  <c r="I63" i="16"/>
  <c r="H63" i="16"/>
  <c r="G63" i="16"/>
  <c r="F63" i="16"/>
  <c r="E63" i="16"/>
  <c r="D63" i="16"/>
  <c r="C63" i="16"/>
  <c r="B63" i="16"/>
  <c r="K72" i="15"/>
  <c r="M72" i="15" s="1"/>
  <c r="K71" i="15"/>
  <c r="M71" i="15" s="1"/>
  <c r="J71" i="15"/>
  <c r="K70" i="15"/>
  <c r="M70" i="15"/>
  <c r="J70" i="15"/>
  <c r="I70" i="15"/>
  <c r="K69" i="15"/>
  <c r="M69" i="15" s="1"/>
  <c r="J69" i="15"/>
  <c r="I69" i="15"/>
  <c r="H69" i="15"/>
  <c r="K68" i="15"/>
  <c r="M68" i="15"/>
  <c r="J68" i="15"/>
  <c r="I68" i="15"/>
  <c r="H68" i="15"/>
  <c r="G68" i="15"/>
  <c r="K67" i="15"/>
  <c r="M67" i="15" s="1"/>
  <c r="J67" i="15"/>
  <c r="I67" i="15"/>
  <c r="H67" i="15"/>
  <c r="G67" i="15"/>
  <c r="F67" i="15"/>
  <c r="K66" i="15"/>
  <c r="M66" i="15" s="1"/>
  <c r="J66" i="15"/>
  <c r="I66" i="15"/>
  <c r="H66" i="15"/>
  <c r="G66" i="15"/>
  <c r="G13" i="11" s="1"/>
  <c r="F66" i="15"/>
  <c r="E66" i="15"/>
  <c r="K65" i="15"/>
  <c r="M65" i="15" s="1"/>
  <c r="J65" i="15"/>
  <c r="I65" i="15"/>
  <c r="H65" i="15"/>
  <c r="G65" i="15"/>
  <c r="F65" i="15"/>
  <c r="E65" i="15"/>
  <c r="D65" i="15"/>
  <c r="K64" i="15"/>
  <c r="M64" i="15"/>
  <c r="J64" i="15"/>
  <c r="I64" i="15"/>
  <c r="H64" i="15"/>
  <c r="G64" i="15"/>
  <c r="F64" i="15"/>
  <c r="E64" i="15"/>
  <c r="D64" i="15"/>
  <c r="C64" i="15"/>
  <c r="K63" i="15"/>
  <c r="M63" i="15" s="1"/>
  <c r="J63" i="15"/>
  <c r="I63" i="15"/>
  <c r="H63" i="15"/>
  <c r="G63" i="15"/>
  <c r="F63" i="15"/>
  <c r="E63" i="15"/>
  <c r="D63" i="15"/>
  <c r="C63" i="15"/>
  <c r="B63" i="15"/>
  <c r="K72" i="14"/>
  <c r="M72" i="14" s="1"/>
  <c r="K71" i="14"/>
  <c r="M71" i="14" s="1"/>
  <c r="J71" i="14"/>
  <c r="K70" i="14"/>
  <c r="M70" i="14" s="1"/>
  <c r="J70" i="14"/>
  <c r="I70" i="14"/>
  <c r="K69" i="14"/>
  <c r="M69" i="14" s="1"/>
  <c r="J69" i="14"/>
  <c r="I69" i="14"/>
  <c r="H69" i="14"/>
  <c r="K68" i="14"/>
  <c r="M68" i="14" s="1"/>
  <c r="J68" i="14"/>
  <c r="I68" i="14"/>
  <c r="H68" i="14"/>
  <c r="G68" i="14"/>
  <c r="K67" i="14"/>
  <c r="M67" i="14" s="1"/>
  <c r="J67" i="14"/>
  <c r="I67" i="14"/>
  <c r="H67" i="14"/>
  <c r="G67" i="14"/>
  <c r="F67" i="14"/>
  <c r="K66" i="14"/>
  <c r="M66" i="14" s="1"/>
  <c r="J66" i="14"/>
  <c r="I66" i="14"/>
  <c r="H66" i="14"/>
  <c r="G66" i="14"/>
  <c r="F66" i="14"/>
  <c r="E66" i="14"/>
  <c r="K65" i="14"/>
  <c r="M65" i="14" s="1"/>
  <c r="J65" i="14"/>
  <c r="I65" i="14"/>
  <c r="H65" i="14"/>
  <c r="G65" i="14"/>
  <c r="F65" i="14"/>
  <c r="E65" i="14"/>
  <c r="D65" i="14"/>
  <c r="K64" i="14"/>
  <c r="M64" i="14" s="1"/>
  <c r="J64" i="14"/>
  <c r="I64" i="14"/>
  <c r="H64" i="14"/>
  <c r="G64" i="14"/>
  <c r="F64" i="14"/>
  <c r="E64" i="14"/>
  <c r="D64" i="14"/>
  <c r="C64" i="14"/>
  <c r="K63" i="14"/>
  <c r="M63" i="14" s="1"/>
  <c r="J63" i="14"/>
  <c r="I63" i="14"/>
  <c r="H63" i="14"/>
  <c r="G63" i="14"/>
  <c r="F63" i="14"/>
  <c r="E63" i="14"/>
  <c r="D63" i="14"/>
  <c r="C63" i="14"/>
  <c r="B63" i="14"/>
  <c r="K72" i="13"/>
  <c r="K71" i="13"/>
  <c r="M71" i="13" s="1"/>
  <c r="J71" i="13"/>
  <c r="K70" i="13"/>
  <c r="J70" i="13"/>
  <c r="I70" i="13"/>
  <c r="K69" i="13"/>
  <c r="J69" i="13"/>
  <c r="I69" i="13"/>
  <c r="H69" i="13"/>
  <c r="K68" i="13"/>
  <c r="M68" i="13" s="1"/>
  <c r="J68" i="13"/>
  <c r="I68" i="13"/>
  <c r="H68" i="13"/>
  <c r="G68" i="13"/>
  <c r="K67" i="13"/>
  <c r="M67" i="13" s="1"/>
  <c r="J67" i="13"/>
  <c r="I67" i="13"/>
  <c r="H67" i="13"/>
  <c r="G67" i="13"/>
  <c r="F67" i="13"/>
  <c r="K66" i="13"/>
  <c r="M66" i="13"/>
  <c r="J66" i="13"/>
  <c r="I66" i="13"/>
  <c r="H66" i="13"/>
  <c r="G66" i="13"/>
  <c r="F66" i="13"/>
  <c r="E66" i="13"/>
  <c r="K65" i="13"/>
  <c r="M65" i="13" s="1"/>
  <c r="J65" i="13"/>
  <c r="I65" i="13"/>
  <c r="H65" i="13"/>
  <c r="G65" i="13"/>
  <c r="F65" i="13"/>
  <c r="E65" i="13"/>
  <c r="D65" i="13"/>
  <c r="K64" i="13"/>
  <c r="M64" i="13" s="1"/>
  <c r="J64" i="13"/>
  <c r="I64" i="13"/>
  <c r="H64" i="13"/>
  <c r="G64" i="13"/>
  <c r="F64" i="13"/>
  <c r="E64" i="13"/>
  <c r="D64" i="13"/>
  <c r="C64" i="13"/>
  <c r="K63" i="13"/>
  <c r="M63" i="13" s="1"/>
  <c r="J63" i="13"/>
  <c r="I63" i="13"/>
  <c r="H63" i="13"/>
  <c r="G63" i="13"/>
  <c r="F63" i="13"/>
  <c r="E63" i="13"/>
  <c r="D63" i="13"/>
  <c r="C63" i="13"/>
  <c r="B63" i="13"/>
  <c r="K72" i="12"/>
  <c r="M72" i="12" s="1"/>
  <c r="K71" i="12"/>
  <c r="M71" i="12" s="1"/>
  <c r="J71" i="12"/>
  <c r="K70" i="12"/>
  <c r="M70" i="12" s="1"/>
  <c r="J70" i="12"/>
  <c r="I70" i="12"/>
  <c r="K69" i="12"/>
  <c r="J69" i="12"/>
  <c r="I69" i="12"/>
  <c r="I16" i="11" s="1"/>
  <c r="H69" i="12"/>
  <c r="K68" i="12"/>
  <c r="M68" i="12"/>
  <c r="J68" i="12"/>
  <c r="I68" i="12"/>
  <c r="H68" i="12"/>
  <c r="G68" i="12"/>
  <c r="K67" i="12"/>
  <c r="M67" i="12" s="1"/>
  <c r="J67" i="12"/>
  <c r="I67" i="12"/>
  <c r="H67" i="12"/>
  <c r="G67" i="12"/>
  <c r="F67" i="12"/>
  <c r="K66" i="12"/>
  <c r="M66" i="12" s="1"/>
  <c r="J66" i="12"/>
  <c r="I66" i="12"/>
  <c r="H66" i="12"/>
  <c r="G66" i="12"/>
  <c r="F66" i="12"/>
  <c r="E66" i="12"/>
  <c r="K65" i="12"/>
  <c r="M65" i="12" s="1"/>
  <c r="J65" i="12"/>
  <c r="I65" i="12"/>
  <c r="H65" i="12"/>
  <c r="G65" i="12"/>
  <c r="F65" i="12"/>
  <c r="E65" i="12"/>
  <c r="D65" i="12"/>
  <c r="J64" i="12"/>
  <c r="I64" i="12"/>
  <c r="H64" i="12"/>
  <c r="G64" i="12"/>
  <c r="F64" i="12"/>
  <c r="E64" i="12"/>
  <c r="D64" i="12"/>
  <c r="C64" i="12"/>
  <c r="K63" i="12"/>
  <c r="M63" i="12" s="1"/>
  <c r="J63" i="12"/>
  <c r="J10" i="11" s="1"/>
  <c r="I63" i="12"/>
  <c r="H63" i="12"/>
  <c r="G63" i="12"/>
  <c r="F63" i="12"/>
  <c r="E63" i="12"/>
  <c r="D63" i="12"/>
  <c r="C63" i="12"/>
  <c r="C10" i="11" s="1"/>
  <c r="B63" i="12"/>
  <c r="E26" i="10"/>
  <c r="G33" i="10"/>
  <c r="E27" i="10"/>
  <c r="E28" i="10"/>
  <c r="E29" i="10"/>
  <c r="E30" i="10"/>
  <c r="D33" i="10"/>
  <c r="C33" i="10"/>
  <c r="B33" i="10"/>
  <c r="E10" i="10"/>
  <c r="G16" i="10"/>
  <c r="E11" i="10"/>
  <c r="E12" i="10"/>
  <c r="E13" i="10"/>
  <c r="E14" i="10"/>
  <c r="D16" i="10"/>
  <c r="C16" i="10"/>
  <c r="B16" i="10"/>
  <c r="B34" i="9"/>
  <c r="C34" i="9"/>
  <c r="D34" i="9"/>
  <c r="E34" i="9"/>
  <c r="B17" i="9"/>
  <c r="F6" i="17" s="1"/>
  <c r="C17" i="9"/>
  <c r="D17" i="9"/>
  <c r="E17" i="9"/>
  <c r="F31" i="9"/>
  <c r="F30" i="10" s="1"/>
  <c r="H30" i="10" s="1"/>
  <c r="I30" i="10" s="1"/>
  <c r="F14" i="9"/>
  <c r="F30" i="9"/>
  <c r="F29" i="10" s="1"/>
  <c r="F37" i="17" s="1"/>
  <c r="F13" i="9"/>
  <c r="F27" i="17" s="1"/>
  <c r="F29" i="9"/>
  <c r="G29" i="9" s="1"/>
  <c r="F12" i="9"/>
  <c r="F28" i="9"/>
  <c r="F27" i="10" s="1"/>
  <c r="F11" i="9"/>
  <c r="F11" i="10" s="1"/>
  <c r="H11" i="10" s="1"/>
  <c r="I11" i="10" s="1"/>
  <c r="F27" i="9"/>
  <c r="F26" i="10"/>
  <c r="F10" i="9"/>
  <c r="F10" i="10" s="1"/>
  <c r="E67" i="8"/>
  <c r="C67" i="8"/>
  <c r="B67" i="8"/>
  <c r="C36" i="8"/>
  <c r="B36" i="8"/>
  <c r="F9" i="17" s="1"/>
  <c r="I9" i="7"/>
  <c r="I10" i="7"/>
  <c r="I11" i="7"/>
  <c r="I12" i="7"/>
  <c r="H31" i="7"/>
  <c r="G31" i="7"/>
  <c r="F22" i="17" s="1"/>
  <c r="F31" i="7"/>
  <c r="E31" i="7"/>
  <c r="D31" i="7"/>
  <c r="C31" i="7"/>
  <c r="B31" i="7"/>
  <c r="F12" i="10"/>
  <c r="F26" i="17"/>
  <c r="F28" i="10"/>
  <c r="F36" i="17" s="1"/>
  <c r="M72" i="13"/>
  <c r="M64" i="12"/>
  <c r="M69" i="13"/>
  <c r="H8" i="11" l="1"/>
  <c r="I8" i="12"/>
  <c r="J8" i="13"/>
  <c r="J23" i="12"/>
  <c r="J40" i="12" s="1"/>
  <c r="J61" i="12" s="1"/>
  <c r="C74" i="6"/>
  <c r="C36" i="6"/>
  <c r="K8" i="14"/>
  <c r="K8" i="15" s="1"/>
  <c r="K8" i="16" s="1"/>
  <c r="K23" i="13"/>
  <c r="A18" i="12"/>
  <c r="A17" i="11"/>
  <c r="A19" i="13"/>
  <c r="A34" i="12"/>
  <c r="A51" i="12" s="1"/>
  <c r="A72" i="12" s="1"/>
  <c r="K15" i="11"/>
  <c r="F11" i="11"/>
  <c r="H16" i="11"/>
  <c r="J18" i="11"/>
  <c r="G10" i="11"/>
  <c r="I31" i="7"/>
  <c r="F16" i="17" s="1"/>
  <c r="K16" i="11"/>
  <c r="L16" i="11" s="1"/>
  <c r="J14" i="11"/>
  <c r="D12" i="11"/>
  <c r="F34" i="17"/>
  <c r="I17" i="11"/>
  <c r="I11" i="11"/>
  <c r="J15" i="11"/>
  <c r="G15" i="11"/>
  <c r="F8" i="17"/>
  <c r="H12" i="11"/>
  <c r="J17" i="11"/>
  <c r="F38" i="17"/>
  <c r="H12" i="10"/>
  <c r="I12" i="10" s="1"/>
  <c r="E10" i="11"/>
  <c r="K10" i="11"/>
  <c r="N10" i="11" s="1"/>
  <c r="I13" i="11"/>
  <c r="C11" i="11"/>
  <c r="I15" i="11"/>
  <c r="G30" i="9"/>
  <c r="H28" i="10"/>
  <c r="I28" i="10" s="1"/>
  <c r="J11" i="11"/>
  <c r="E13" i="11"/>
  <c r="G14" i="11"/>
  <c r="F13" i="10"/>
  <c r="D10" i="11"/>
  <c r="H13" i="11"/>
  <c r="F34" i="9"/>
  <c r="D11" i="11"/>
  <c r="K14" i="11"/>
  <c r="E12" i="11"/>
  <c r="J13" i="11"/>
  <c r="G11" i="11"/>
  <c r="F23" i="17"/>
  <c r="F31" i="17"/>
  <c r="E16" i="10"/>
  <c r="H10" i="11"/>
  <c r="F14" i="11"/>
  <c r="F12" i="11"/>
  <c r="H11" i="11"/>
  <c r="L15" i="11"/>
  <c r="F29" i="17"/>
  <c r="F24" i="17"/>
  <c r="I14" i="11"/>
  <c r="K19" i="11"/>
  <c r="N19" i="11" s="1"/>
  <c r="J12" i="11"/>
  <c r="K18" i="11"/>
  <c r="N18" i="11" s="1"/>
  <c r="G27" i="9"/>
  <c r="G31" i="9"/>
  <c r="E33" i="10"/>
  <c r="E11" i="11"/>
  <c r="I12" i="11"/>
  <c r="G12" i="11"/>
  <c r="H14" i="11"/>
  <c r="F5" i="17"/>
  <c r="M69" i="12"/>
  <c r="H26" i="10"/>
  <c r="I26" i="10" s="1"/>
  <c r="F13" i="11"/>
  <c r="H15" i="11"/>
  <c r="J16" i="11"/>
  <c r="B10" i="11"/>
  <c r="I10" i="11"/>
  <c r="K17" i="11"/>
  <c r="L17" i="11" s="1"/>
  <c r="F10" i="11"/>
  <c r="K11" i="11"/>
  <c r="N11" i="11" s="1"/>
  <c r="B109" i="6"/>
  <c r="F19" i="17"/>
  <c r="H29" i="10"/>
  <c r="I29" i="10" s="1"/>
  <c r="F33" i="10"/>
  <c r="N14" i="11"/>
  <c r="C109" i="6"/>
  <c r="C123" i="6" s="1"/>
  <c r="B108" i="6" s="1"/>
  <c r="F17" i="9"/>
  <c r="G34" i="9" s="1"/>
  <c r="G28" i="9"/>
  <c r="F30" i="17"/>
  <c r="H27" i="10"/>
  <c r="I27" i="10" s="1"/>
  <c r="F35" i="17"/>
  <c r="F25" i="17"/>
  <c r="F7" i="17"/>
  <c r="F14" i="10"/>
  <c r="H14" i="10" s="1"/>
  <c r="I14" i="10" s="1"/>
  <c r="H10" i="10"/>
  <c r="N15" i="11"/>
  <c r="K12" i="11"/>
  <c r="K13" i="11"/>
  <c r="F28" i="17"/>
  <c r="M70" i="13"/>
  <c r="A16" i="11" l="1"/>
  <c r="A17" i="12"/>
  <c r="G8" i="11"/>
  <c r="H8" i="12"/>
  <c r="K23" i="14"/>
  <c r="K23" i="15" s="1"/>
  <c r="K23" i="16" s="1"/>
  <c r="K40" i="13"/>
  <c r="I8" i="13"/>
  <c r="I23" i="12"/>
  <c r="I40" i="12" s="1"/>
  <c r="I61" i="12" s="1"/>
  <c r="A33" i="12"/>
  <c r="A50" i="12" s="1"/>
  <c r="A71" i="12" s="1"/>
  <c r="A18" i="13"/>
  <c r="A19" i="14"/>
  <c r="A19" i="15" s="1"/>
  <c r="A19" i="16" s="1"/>
  <c r="A34" i="13"/>
  <c r="J23" i="13"/>
  <c r="J8" i="14"/>
  <c r="J8" i="15" s="1"/>
  <c r="J8" i="16" s="1"/>
  <c r="L14" i="11"/>
  <c r="N16" i="11"/>
  <c r="L11" i="11"/>
  <c r="L18" i="11"/>
  <c r="L10" i="11"/>
  <c r="L20" i="11" s="1"/>
  <c r="N17" i="11"/>
  <c r="H13" i="10"/>
  <c r="I13" i="10" s="1"/>
  <c r="F32" i="17"/>
  <c r="N12" i="11"/>
  <c r="L12" i="11"/>
  <c r="I10" i="10"/>
  <c r="F33" i="17"/>
  <c r="F16" i="10"/>
  <c r="F21" i="17"/>
  <c r="B123" i="6"/>
  <c r="F12" i="17" s="1"/>
  <c r="F41" i="17"/>
  <c r="F20" i="17"/>
  <c r="L13" i="11"/>
  <c r="N13" i="11"/>
  <c r="F13" i="17"/>
  <c r="H33" i="10"/>
  <c r="A18" i="14" l="1"/>
  <c r="A18" i="15" s="1"/>
  <c r="A18" i="16" s="1"/>
  <c r="A33" i="13"/>
  <c r="A32" i="12"/>
  <c r="A49" i="12" s="1"/>
  <c r="A70" i="12" s="1"/>
  <c r="A17" i="13"/>
  <c r="I8" i="14"/>
  <c r="I8" i="15" s="1"/>
  <c r="I8" i="16" s="1"/>
  <c r="I23" i="13"/>
  <c r="K40" i="14"/>
  <c r="K40" i="15" s="1"/>
  <c r="K40" i="16" s="1"/>
  <c r="K61" i="13"/>
  <c r="K61" i="14" s="1"/>
  <c r="K61" i="15" s="1"/>
  <c r="K61" i="16" s="1"/>
  <c r="A15" i="11"/>
  <c r="A16" i="12"/>
  <c r="J40" i="13"/>
  <c r="J23" i="14"/>
  <c r="J23" i="15" s="1"/>
  <c r="J23" i="16" s="1"/>
  <c r="A34" i="14"/>
  <c r="A34" i="15" s="1"/>
  <c r="A34" i="16" s="1"/>
  <c r="A51" i="13"/>
  <c r="H8" i="13"/>
  <c r="H23" i="12"/>
  <c r="H40" i="12" s="1"/>
  <c r="H61" i="12" s="1"/>
  <c r="F8" i="11"/>
  <c r="G8" i="12"/>
  <c r="H16" i="10"/>
  <c r="I16" i="10" s="1"/>
  <c r="F18" i="17"/>
  <c r="I33" i="10"/>
  <c r="A16" i="13" l="1"/>
  <c r="A31" i="12"/>
  <c r="A48" i="12" s="1"/>
  <c r="A69" i="12" s="1"/>
  <c r="E8" i="11"/>
  <c r="F8" i="12"/>
  <c r="I23" i="14"/>
  <c r="I23" i="15" s="1"/>
  <c r="I23" i="16" s="1"/>
  <c r="I40" i="13"/>
  <c r="G8" i="13"/>
  <c r="G23" i="12"/>
  <c r="G40" i="12" s="1"/>
  <c r="G61" i="12" s="1"/>
  <c r="A33" i="14"/>
  <c r="A33" i="15" s="1"/>
  <c r="A33" i="16" s="1"/>
  <c r="A50" i="13"/>
  <c r="A14" i="11"/>
  <c r="A15" i="12"/>
  <c r="H8" i="14"/>
  <c r="H8" i="15" s="1"/>
  <c r="H8" i="16" s="1"/>
  <c r="H23" i="13"/>
  <c r="A72" i="13"/>
  <c r="A72" i="14" s="1"/>
  <c r="A72" i="15" s="1"/>
  <c r="A72" i="16" s="1"/>
  <c r="A51" i="14"/>
  <c r="A51" i="15" s="1"/>
  <c r="A51" i="16" s="1"/>
  <c r="A32" i="13"/>
  <c r="A17" i="14"/>
  <c r="A17" i="15" s="1"/>
  <c r="A17" i="16" s="1"/>
  <c r="J40" i="14"/>
  <c r="J40" i="15" s="1"/>
  <c r="J40" i="16" s="1"/>
  <c r="J61" i="13"/>
  <c r="J61" i="14" s="1"/>
  <c r="J61" i="15" s="1"/>
  <c r="J61" i="16" s="1"/>
  <c r="F17" i="17"/>
  <c r="A50" i="14" l="1"/>
  <c r="A50" i="15" s="1"/>
  <c r="A50" i="16" s="1"/>
  <c r="A71" i="13"/>
  <c r="A71" i="14" s="1"/>
  <c r="A71" i="15" s="1"/>
  <c r="A71" i="16" s="1"/>
  <c r="G8" i="14"/>
  <c r="G8" i="15" s="1"/>
  <c r="G8" i="16" s="1"/>
  <c r="G23" i="13"/>
  <c r="A16" i="14"/>
  <c r="A16" i="15" s="1"/>
  <c r="A16" i="16" s="1"/>
  <c r="A31" i="13"/>
  <c r="I61" i="13"/>
  <c r="I61" i="14" s="1"/>
  <c r="I61" i="15" s="1"/>
  <c r="I61" i="16" s="1"/>
  <c r="I40" i="14"/>
  <c r="I40" i="15" s="1"/>
  <c r="I40" i="16" s="1"/>
  <c r="A49" i="13"/>
  <c r="A32" i="14"/>
  <c r="A32" i="15" s="1"/>
  <c r="A32" i="16" s="1"/>
  <c r="H23" i="14"/>
  <c r="H23" i="15" s="1"/>
  <c r="H23" i="16" s="1"/>
  <c r="H40" i="13"/>
  <c r="A15" i="13"/>
  <c r="A30" i="12"/>
  <c r="A47" i="12" s="1"/>
  <c r="A68" i="12" s="1"/>
  <c r="F8" i="13"/>
  <c r="F23" i="12"/>
  <c r="F40" i="12" s="1"/>
  <c r="F61" i="12" s="1"/>
  <c r="A13" i="11"/>
  <c r="A14" i="12"/>
  <c r="D8" i="11"/>
  <c r="E8" i="12"/>
  <c r="A12" i="11" l="1"/>
  <c r="A13" i="12"/>
  <c r="A30" i="13"/>
  <c r="A15" i="14"/>
  <c r="A15" i="15" s="1"/>
  <c r="A15" i="16" s="1"/>
  <c r="E23" i="12"/>
  <c r="E40" i="12" s="1"/>
  <c r="E61" i="12" s="1"/>
  <c r="E8" i="13"/>
  <c r="H40" i="14"/>
  <c r="H40" i="15" s="1"/>
  <c r="H40" i="16" s="1"/>
  <c r="H61" i="13"/>
  <c r="H61" i="14" s="1"/>
  <c r="H61" i="15" s="1"/>
  <c r="H61" i="16" s="1"/>
  <c r="G40" i="13"/>
  <c r="G23" i="14"/>
  <c r="G23" i="15" s="1"/>
  <c r="G23" i="16" s="1"/>
  <c r="A31" i="14"/>
  <c r="A31" i="15" s="1"/>
  <c r="A31" i="16" s="1"/>
  <c r="A48" i="13"/>
  <c r="A70" i="13"/>
  <c r="A70" i="14" s="1"/>
  <c r="A70" i="15" s="1"/>
  <c r="A70" i="16" s="1"/>
  <c r="A49" i="14"/>
  <c r="A49" i="15" s="1"/>
  <c r="A49" i="16" s="1"/>
  <c r="F8" i="14"/>
  <c r="F8" i="15" s="1"/>
  <c r="F8" i="16" s="1"/>
  <c r="F23" i="13"/>
  <c r="C8" i="11"/>
  <c r="D8" i="12"/>
  <c r="A14" i="13"/>
  <c r="A29" i="12"/>
  <c r="A46" i="12" s="1"/>
  <c r="A67" i="12" s="1"/>
  <c r="A48" i="14" l="1"/>
  <c r="A48" i="15" s="1"/>
  <c r="A48" i="16" s="1"/>
  <c r="A69" i="13"/>
  <c r="A69" i="14" s="1"/>
  <c r="A69" i="15" s="1"/>
  <c r="A69" i="16" s="1"/>
  <c r="A30" i="14"/>
  <c r="A30" i="15" s="1"/>
  <c r="A30" i="16" s="1"/>
  <c r="A47" i="13"/>
  <c r="D8" i="13"/>
  <c r="D23" i="12"/>
  <c r="D40" i="12" s="1"/>
  <c r="D61" i="12" s="1"/>
  <c r="A13" i="13"/>
  <c r="A28" i="12"/>
  <c r="A45" i="12" s="1"/>
  <c r="A66" i="12" s="1"/>
  <c r="F23" i="14"/>
  <c r="F23" i="15" s="1"/>
  <c r="F23" i="16" s="1"/>
  <c r="F40" i="13"/>
  <c r="E23" i="13"/>
  <c r="E8" i="14"/>
  <c r="E8" i="15" s="1"/>
  <c r="E8" i="16" s="1"/>
  <c r="A14" i="14"/>
  <c r="A14" i="15" s="1"/>
  <c r="A14" i="16" s="1"/>
  <c r="A29" i="13"/>
  <c r="C8" i="12"/>
  <c r="B7" i="11"/>
  <c r="B7" i="12" s="1"/>
  <c r="G40" i="14"/>
  <c r="G40" i="15" s="1"/>
  <c r="G40" i="16" s="1"/>
  <c r="G61" i="13"/>
  <c r="G61" i="14" s="1"/>
  <c r="G61" i="15" s="1"/>
  <c r="G61" i="16" s="1"/>
  <c r="A11" i="11"/>
  <c r="A12" i="12"/>
  <c r="A13" i="14" l="1"/>
  <c r="A13" i="15" s="1"/>
  <c r="A13" i="16" s="1"/>
  <c r="A28" i="13"/>
  <c r="A47" i="14"/>
  <c r="A47" i="15" s="1"/>
  <c r="A47" i="16" s="1"/>
  <c r="A68" i="13"/>
  <c r="A68" i="14" s="1"/>
  <c r="A68" i="15" s="1"/>
  <c r="A68" i="16" s="1"/>
  <c r="A11" i="12"/>
  <c r="A10" i="11"/>
  <c r="A10" i="12" s="1"/>
  <c r="E40" i="13"/>
  <c r="E23" i="14"/>
  <c r="E23" i="15" s="1"/>
  <c r="E23" i="16" s="1"/>
  <c r="A27" i="12"/>
  <c r="A44" i="12" s="1"/>
  <c r="A65" i="12" s="1"/>
  <c r="A12" i="13"/>
  <c r="B22" i="12"/>
  <c r="B39" i="12" s="1"/>
  <c r="B60" i="12" s="1"/>
  <c r="B7" i="13"/>
  <c r="C23" i="12"/>
  <c r="C40" i="12" s="1"/>
  <c r="C61" i="12" s="1"/>
  <c r="C8" i="13"/>
  <c r="A46" i="13"/>
  <c r="A29" i="14"/>
  <c r="A29" i="15" s="1"/>
  <c r="A29" i="16" s="1"/>
  <c r="D8" i="14"/>
  <c r="D8" i="15" s="1"/>
  <c r="D8" i="16" s="1"/>
  <c r="D23" i="13"/>
  <c r="F61" i="13"/>
  <c r="F61" i="14" s="1"/>
  <c r="F61" i="15" s="1"/>
  <c r="F61" i="16" s="1"/>
  <c r="F40" i="14"/>
  <c r="F40" i="15" s="1"/>
  <c r="F40" i="16" s="1"/>
  <c r="A67" i="13" l="1"/>
  <c r="A67" i="14" s="1"/>
  <c r="A67" i="15" s="1"/>
  <c r="A67" i="16" s="1"/>
  <c r="A46" i="14"/>
  <c r="A46" i="15" s="1"/>
  <c r="A46" i="16" s="1"/>
  <c r="E40" i="14"/>
  <c r="E40" i="15" s="1"/>
  <c r="E40" i="16" s="1"/>
  <c r="E61" i="13"/>
  <c r="E61" i="14" s="1"/>
  <c r="E61" i="15" s="1"/>
  <c r="E61" i="16" s="1"/>
  <c r="A10" i="13"/>
  <c r="A25" i="12"/>
  <c r="A42" i="12" s="1"/>
  <c r="A63" i="12" s="1"/>
  <c r="A26" i="12"/>
  <c r="A43" i="12" s="1"/>
  <c r="A64" i="12" s="1"/>
  <c r="A11" i="13"/>
  <c r="D23" i="14"/>
  <c r="D23" i="15" s="1"/>
  <c r="D23" i="16" s="1"/>
  <c r="D40" i="13"/>
  <c r="A27" i="13"/>
  <c r="A12" i="14"/>
  <c r="A12" i="15" s="1"/>
  <c r="A12" i="16" s="1"/>
  <c r="A28" i="14"/>
  <c r="A28" i="15" s="1"/>
  <c r="A28" i="16" s="1"/>
  <c r="A45" i="13"/>
  <c r="C8" i="14"/>
  <c r="C8" i="15" s="1"/>
  <c r="C8" i="16" s="1"/>
  <c r="C23" i="13"/>
  <c r="B22" i="13"/>
  <c r="B7" i="14"/>
  <c r="B7" i="15" s="1"/>
  <c r="B7" i="16" s="1"/>
  <c r="A11" i="14" l="1"/>
  <c r="A11" i="15" s="1"/>
  <c r="A11" i="16" s="1"/>
  <c r="A26" i="13"/>
  <c r="C23" i="14"/>
  <c r="C23" i="15" s="1"/>
  <c r="C23" i="16" s="1"/>
  <c r="C40" i="13"/>
  <c r="A25" i="13"/>
  <c r="A10" i="14"/>
  <c r="A10" i="15" s="1"/>
  <c r="A10" i="16" s="1"/>
  <c r="A45" i="14"/>
  <c r="A45" i="15" s="1"/>
  <c r="A45" i="16" s="1"/>
  <c r="A66" i="13"/>
  <c r="A66" i="14" s="1"/>
  <c r="A66" i="15" s="1"/>
  <c r="A66" i="16" s="1"/>
  <c r="D40" i="14"/>
  <c r="D40" i="15" s="1"/>
  <c r="D40" i="16" s="1"/>
  <c r="D61" i="13"/>
  <c r="D61" i="14" s="1"/>
  <c r="D61" i="15" s="1"/>
  <c r="D61" i="16" s="1"/>
  <c r="A44" i="13"/>
  <c r="A27" i="14"/>
  <c r="A27" i="15" s="1"/>
  <c r="A27" i="16" s="1"/>
  <c r="B39" i="13"/>
  <c r="B22" i="14"/>
  <c r="B22" i="15" s="1"/>
  <c r="B22" i="16" s="1"/>
  <c r="A42" i="13" l="1"/>
  <c r="A25" i="14"/>
  <c r="A25" i="15" s="1"/>
  <c r="A25" i="16" s="1"/>
  <c r="C40" i="14"/>
  <c r="C40" i="15" s="1"/>
  <c r="C40" i="16" s="1"/>
  <c r="C61" i="13"/>
  <c r="C61" i="14" s="1"/>
  <c r="C61" i="15" s="1"/>
  <c r="C61" i="16" s="1"/>
  <c r="B39" i="14"/>
  <c r="B39" i="15" s="1"/>
  <c r="B39" i="16" s="1"/>
  <c r="B60" i="13"/>
  <c r="B60" i="14" s="1"/>
  <c r="B60" i="15" s="1"/>
  <c r="B60" i="16" s="1"/>
  <c r="A65" i="13"/>
  <c r="A65" i="14" s="1"/>
  <c r="A65" i="15" s="1"/>
  <c r="A65" i="16" s="1"/>
  <c r="A44" i="14"/>
  <c r="A44" i="15" s="1"/>
  <c r="A44" i="16" s="1"/>
  <c r="A26" i="14"/>
  <c r="A26" i="15" s="1"/>
  <c r="A26" i="16" s="1"/>
  <c r="A43" i="13"/>
  <c r="A63" i="13" l="1"/>
  <c r="A63" i="14" s="1"/>
  <c r="A63" i="15" s="1"/>
  <c r="A63" i="16" s="1"/>
  <c r="A42" i="14"/>
  <c r="A42" i="15" s="1"/>
  <c r="A42" i="16" s="1"/>
  <c r="A64" i="13"/>
  <c r="A64" i="14" s="1"/>
  <c r="A64" i="15" s="1"/>
  <c r="A64" i="16" s="1"/>
  <c r="A43" i="14"/>
  <c r="A43" i="15" s="1"/>
  <c r="A4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<sst xmlns="http://schemas.openxmlformats.org/spreadsheetml/2006/main" count="1994" uniqueCount="509">
  <si>
    <t>pg.2</t>
  </si>
  <si>
    <t>pg.4</t>
  </si>
  <si>
    <t xml:space="preserve"> </t>
  </si>
  <si>
    <t>pg.6</t>
  </si>
  <si>
    <t>UNPAID LOSSES &amp; LAE</t>
  </si>
  <si>
    <t>LOSSES &amp; LAE PAID AND INCURRED</t>
  </si>
  <si>
    <t xml:space="preserve">    SUMMARY</t>
  </si>
  <si>
    <t>AUTOMOBILE LIABILITY</t>
  </si>
  <si>
    <t>GENERAL &amp; PRODUCT LIABILITY</t>
  </si>
  <si>
    <t>PROFESSIONAL LIABILITY</t>
  </si>
  <si>
    <t>OTHER LIABILITY</t>
  </si>
  <si>
    <t>ALL OTHER LINES</t>
  </si>
  <si>
    <t>ANNUAL REPORT COVER PAGE</t>
  </si>
  <si>
    <t/>
  </si>
  <si>
    <t>BALANCE SHEET</t>
  </si>
  <si>
    <t>QUESTIONNAIRE</t>
  </si>
  <si>
    <t>Current Year</t>
  </si>
  <si>
    <t>ALL LINES OF BUSINESS</t>
  </si>
  <si>
    <t xml:space="preserve">  NET LOSSES &amp; LAE</t>
  </si>
  <si>
    <t>NET LOSSES &amp; LAE</t>
  </si>
  <si>
    <t>CHECK SHEET</t>
  </si>
  <si>
    <t>BALANCE SHEET, INCOME STATEMENT, CAPITAL AND SURPLUS</t>
  </si>
  <si>
    <t>* PREMIUM SCHEDULE</t>
  </si>
  <si>
    <t>(1)</t>
  </si>
  <si>
    <t>(2)</t>
  </si>
  <si>
    <t>(3)</t>
  </si>
  <si>
    <t>(4)</t>
  </si>
  <si>
    <t>(5)</t>
  </si>
  <si>
    <t>(6)</t>
  </si>
  <si>
    <t>REINSURANCE</t>
  </si>
  <si>
    <t>ASSETS</t>
  </si>
  <si>
    <t xml:space="preserve"> Premiums </t>
  </si>
  <si>
    <t>Reinsurance</t>
  </si>
  <si>
    <t>Losses Paid Less Salvage</t>
  </si>
  <si>
    <t>(7)</t>
  </si>
  <si>
    <t>(8)</t>
  </si>
  <si>
    <t>Net Incurred Losses and Loss Expense Reported At End of Year</t>
  </si>
  <si>
    <t>(11)</t>
  </si>
  <si>
    <t>(12)</t>
  </si>
  <si>
    <t>(13)</t>
  </si>
  <si>
    <t>PREMIUM SCHEDULE</t>
  </si>
  <si>
    <t>ANNUAL REPORT FOR THE</t>
  </si>
  <si>
    <t>Direct Business</t>
  </si>
  <si>
    <t>Reinsurance Assumed</t>
  </si>
  <si>
    <t>acct'd for</t>
  </si>
  <si>
    <t>1+2-3-4+5</t>
  </si>
  <si>
    <t>CEDED AS OF:</t>
  </si>
  <si>
    <t>UNPAID LOSSES:</t>
  </si>
  <si>
    <t>Case Basis</t>
  </si>
  <si>
    <t>IBNR</t>
  </si>
  <si>
    <t>Net Losses</t>
  </si>
  <si>
    <t>LOSSES:</t>
  </si>
  <si>
    <t>Net</t>
  </si>
  <si>
    <t>Ratio of</t>
  </si>
  <si>
    <t>Year In Which</t>
  </si>
  <si>
    <t>PAID LOSSES AND LOSS ADJUSTMENT EXPENSES AT END OF YEAR</t>
  </si>
  <si>
    <t>REINSURANCE CEDED, REINSURANCE ASSUMED</t>
  </si>
  <si>
    <t>1.</t>
  </si>
  <si>
    <t>by deposit</t>
  </si>
  <si>
    <t>Net Premiums</t>
  </si>
  <si>
    <t>Direct and</t>
  </si>
  <si>
    <t>Unpaid</t>
  </si>
  <si>
    <t>Direct</t>
  </si>
  <si>
    <t>Net Payments</t>
  </si>
  <si>
    <t>Losses Incurred</t>
  </si>
  <si>
    <t>Losses Were</t>
  </si>
  <si>
    <t>Premiums</t>
  </si>
  <si>
    <t xml:space="preserve"> Current</t>
  </si>
  <si>
    <t xml:space="preserve"> Prior</t>
  </si>
  <si>
    <t>Line of Business</t>
  </si>
  <si>
    <t>Related</t>
  </si>
  <si>
    <t>Unrelated</t>
  </si>
  <si>
    <t>method</t>
  </si>
  <si>
    <t>Ceded</t>
  </si>
  <si>
    <t>Written</t>
  </si>
  <si>
    <t xml:space="preserve">        Lines of Business</t>
  </si>
  <si>
    <t>Assumed</t>
  </si>
  <si>
    <t>Recoverable</t>
  </si>
  <si>
    <t>(1-2+3-4)</t>
  </si>
  <si>
    <t xml:space="preserve">       Lines of Business</t>
  </si>
  <si>
    <t>Business</t>
  </si>
  <si>
    <t>Recovered</t>
  </si>
  <si>
    <t>1+2-3</t>
  </si>
  <si>
    <t>Prior Year</t>
  </si>
  <si>
    <t>(4+5-6)</t>
  </si>
  <si>
    <t>to Premiums Earned</t>
  </si>
  <si>
    <t>Incurred</t>
  </si>
  <si>
    <t>Prior</t>
  </si>
  <si>
    <t>Earned</t>
  </si>
  <si>
    <t xml:space="preserve"> 1. Automobile Liability................................................................</t>
  </si>
  <si>
    <t>Name and State</t>
  </si>
  <si>
    <t>Recoverable on Paid</t>
  </si>
  <si>
    <t>Premium</t>
  </si>
  <si>
    <t xml:space="preserve"> 1. Automobile Liability.............................................................</t>
  </si>
  <si>
    <t>SUMMARY - ALL LINES OF BUSINESS</t>
  </si>
  <si>
    <t xml:space="preserve"> 2. General &amp; Product Liability..................................................</t>
  </si>
  <si>
    <t>of Reinsurer *</t>
  </si>
  <si>
    <t>&amp; Unpaid Losses &amp; LAE</t>
  </si>
  <si>
    <t xml:space="preserve"> 2. General &amp; Product Liability...............................................</t>
  </si>
  <si>
    <t>XXXX</t>
  </si>
  <si>
    <t>Organized under the laws of the State of..................................</t>
  </si>
  <si>
    <t xml:space="preserve"> 3. Professional Liability..............................................................</t>
  </si>
  <si>
    <t xml:space="preserve"> 3. Professional Liability...........................................................</t>
  </si>
  <si>
    <t>For the insurance department of the State of............................</t>
  </si>
  <si>
    <t xml:space="preserve"> 4. Other Liability..........................................................................</t>
  </si>
  <si>
    <t>Affiliates:</t>
  </si>
  <si>
    <t xml:space="preserve"> 4. Other Liability.......................................................................</t>
  </si>
  <si>
    <t>PROFESSIONAL LIABILITIES</t>
  </si>
  <si>
    <t>Incorporated...............................................................................</t>
  </si>
  <si>
    <t>Number Shares</t>
  </si>
  <si>
    <t>Commenced Business...............................................................</t>
  </si>
  <si>
    <t xml:space="preserve">       a).................................................................................................................</t>
  </si>
  <si>
    <t>Class</t>
  </si>
  <si>
    <t>Authorized</t>
  </si>
  <si>
    <t>Outstanding</t>
  </si>
  <si>
    <t>Par Value</t>
  </si>
  <si>
    <t xml:space="preserve">       b).................................................................................................................</t>
  </si>
  <si>
    <t xml:space="preserve">    (Describe below the other lines of business</t>
  </si>
  <si>
    <t>Home Office...............................................................................</t>
  </si>
  <si>
    <t>Preferred</t>
  </si>
  <si>
    <t>Totals..........................................................................................</t>
  </si>
  <si>
    <t>Main Administrative Office..........................................................</t>
  </si>
  <si>
    <t>Non-Affiliates:</t>
  </si>
  <si>
    <t xml:space="preserve"> (Page 8,Col. 5)</t>
  </si>
  <si>
    <t>(Pg.7,Col.5)</t>
  </si>
  <si>
    <t>(Pg.3,Line 6)</t>
  </si>
  <si>
    <t>Contact Person and Phone Number...............................................</t>
  </si>
  <si>
    <t>Common</t>
  </si>
  <si>
    <t>OFFICERS**</t>
  </si>
  <si>
    <t>2.</t>
  </si>
  <si>
    <t>Name and address of approved manager (incl. firm name)...............................</t>
  </si>
  <si>
    <t>(9)</t>
  </si>
  <si>
    <t>(10)</t>
  </si>
  <si>
    <t>LAE Paid Less Salvage</t>
  </si>
  <si>
    <t>(14)</t>
  </si>
  <si>
    <t>(15)</t>
  </si>
  <si>
    <t>(16)</t>
  </si>
  <si>
    <t>President</t>
  </si>
  <si>
    <t>Vice President</t>
  </si>
  <si>
    <t>UNPAID LAE:</t>
  </si>
  <si>
    <t>Net LAE</t>
  </si>
  <si>
    <t>% of</t>
  </si>
  <si>
    <t>LAE:</t>
  </si>
  <si>
    <t>OUTSTANDING LOSSES AND LOSS ADJUSTMENT EXPENSES AT END OF YEAR</t>
  </si>
  <si>
    <t>Secretary</t>
  </si>
  <si>
    <t>Column</t>
  </si>
  <si>
    <t>LAE Incurred</t>
  </si>
  <si>
    <t>pg.9</t>
  </si>
  <si>
    <t>Treasurer</t>
  </si>
  <si>
    <t>3.</t>
  </si>
  <si>
    <t>Name and address of approved actuary (incl. firm name)..................................</t>
  </si>
  <si>
    <t>(6-7+8-9)</t>
  </si>
  <si>
    <t>10 to 5</t>
  </si>
  <si>
    <t>(9+10-11)</t>
  </si>
  <si>
    <t>(12+13-14)</t>
  </si>
  <si>
    <t xml:space="preserve">      a)..................................................................................................................</t>
  </si>
  <si>
    <t xml:space="preserve">      b)..................................................................................................................</t>
  </si>
  <si>
    <t>4.</t>
  </si>
  <si>
    <t>Name and address of approved independent CPA (incl. firm name)...............................</t>
  </si>
  <si>
    <t xml:space="preserve">      c)...................................................................................................................</t>
  </si>
  <si>
    <t>Totals............................................................................................</t>
  </si>
  <si>
    <t>DIRECTORS**</t>
  </si>
  <si>
    <t>(Pg.3, L1)</t>
  </si>
  <si>
    <t>5.</t>
  </si>
  <si>
    <t>Name and address of resident registered agent....................................................</t>
  </si>
  <si>
    <t>Total.......................................................................</t>
  </si>
  <si>
    <t>LIABILITIES, CAPITAL AND SURPLUS</t>
  </si>
  <si>
    <t>6.</t>
  </si>
  <si>
    <t>(Pg.5,C.4-5)</t>
  </si>
  <si>
    <t>pg.5</t>
  </si>
  <si>
    <t xml:space="preserve"> (Page 8,Col. 13)</t>
  </si>
  <si>
    <t>(Pg.7,Col.10)</t>
  </si>
  <si>
    <t>(Pg.3,Line 7)</t>
  </si>
  <si>
    <t>entered on its books?..............................</t>
  </si>
  <si>
    <t>State of</t>
  </si>
  <si>
    <t>Current</t>
  </si>
  <si>
    <t>County of</t>
  </si>
  <si>
    <t>7.</t>
  </si>
  <si>
    <t>pg.7</t>
  </si>
  <si>
    <t>Per occurrence...................</t>
  </si>
  <si>
    <t xml:space="preserve">    ASSUMED AS OF:</t>
  </si>
  <si>
    <t>pg.8</t>
  </si>
  <si>
    <t>I.B.N.R. LOSSES AND LOSS ADJUSTMENT EXPENSES AT END OF YEAR</t>
  </si>
  <si>
    <t>8.</t>
  </si>
  <si>
    <t>Payable on Paid</t>
  </si>
  <si>
    <t>Unearned</t>
  </si>
  <si>
    <t>of Reinsured</t>
  </si>
  <si>
    <t>9.</t>
  </si>
  <si>
    <t xml:space="preserve">If captive is an industrial insured, do all members meet the industrial insured </t>
  </si>
  <si>
    <t>of the......................</t>
  </si>
  <si>
    <t>10.</t>
  </si>
  <si>
    <t>11.</t>
  </si>
  <si>
    <t xml:space="preserve">      a).................................................................................................................</t>
  </si>
  <si>
    <t xml:space="preserve">      b).................................................................................................................</t>
  </si>
  <si>
    <t>12.</t>
  </si>
  <si>
    <t xml:space="preserve">      c).................................................................................................................</t>
  </si>
  <si>
    <t>If no, please explain...........</t>
  </si>
  <si>
    <t>pg.12</t>
  </si>
  <si>
    <t>pg.14</t>
  </si>
  <si>
    <t>pg.16</t>
  </si>
  <si>
    <t>pg.18</t>
  </si>
  <si>
    <t>13.</t>
  </si>
  <si>
    <t>Treasurer*</t>
  </si>
  <si>
    <t xml:space="preserve">      b) Contributed Surplus.................................................................................</t>
  </si>
  <si>
    <t>14.</t>
  </si>
  <si>
    <t xml:space="preserve">  LOSS DEVELOPMENT</t>
  </si>
  <si>
    <t>Other Executive Officer</t>
  </si>
  <si>
    <t xml:space="preserve">      d) ......................................................................................................................................</t>
  </si>
  <si>
    <t>What was the total amount of the discount?...........................</t>
  </si>
  <si>
    <t>+Net Incurred Losses and Loss Expense Reported At End of Year</t>
  </si>
  <si>
    <t>15.</t>
  </si>
  <si>
    <t>Were any of the assets of the company pledged as collateral at any time during the</t>
  </si>
  <si>
    <t>(Pg.5,Col.2)</t>
  </si>
  <si>
    <t>If yes, attach a description of the transactions as a supplement to this filing.</t>
  </si>
  <si>
    <t>* Authorized companies or unauthorized companies with</t>
  </si>
  <si>
    <t>*Or corresponding person having charge of the accounts of the insurer.</t>
  </si>
  <si>
    <t>16.</t>
  </si>
  <si>
    <t xml:space="preserve">  the Commissioner's prior approval.</t>
  </si>
  <si>
    <t>17.</t>
  </si>
  <si>
    <t>pg.3</t>
  </si>
  <si>
    <t>STATEMENT OF INCOME</t>
  </si>
  <si>
    <t>+ Net of reinsurance recoverable</t>
  </si>
  <si>
    <t xml:space="preserve">What other services does the approved independent CPA firm provide to the Captive </t>
  </si>
  <si>
    <t>or Parent Corporation?..........................</t>
  </si>
  <si>
    <t>pg.11</t>
  </si>
  <si>
    <t>19.</t>
  </si>
  <si>
    <t>Does the approved actuary, who certifies as to the adequacy of loss reserves at year</t>
  </si>
  <si>
    <t>end also compute the monthly or quarterly reserves of the Captive?...................</t>
  </si>
  <si>
    <t>20.</t>
  </si>
  <si>
    <t>Underwriting Expenses</t>
  </si>
  <si>
    <t>21.</t>
  </si>
  <si>
    <t>22.</t>
  </si>
  <si>
    <t>23.</t>
  </si>
  <si>
    <t>24.</t>
  </si>
  <si>
    <t>List the company's top five service providers and their function(s)?</t>
  </si>
  <si>
    <t>Provider.................................</t>
  </si>
  <si>
    <t>Function(s)...........................</t>
  </si>
  <si>
    <t>CAPITAL AND SURPLUS ACCOUNT</t>
  </si>
  <si>
    <t>20. Capital &amp; Surplus, end of previous year..........................................................</t>
  </si>
  <si>
    <t>21. Net Income..................................................................................................</t>
  </si>
  <si>
    <t>22. Net Unrealized Capital Gains or Losses.........................................................</t>
  </si>
  <si>
    <t>23. Capital Changes:</t>
  </si>
  <si>
    <t>24. Surplus Adjustments:</t>
  </si>
  <si>
    <t>28. Capital &amp; Surplus, end of current year............................................................</t>
  </si>
  <si>
    <t xml:space="preserve">, being duly sworn, each </t>
  </si>
  <si>
    <t>License No.</t>
  </si>
  <si>
    <t>…………….</t>
  </si>
  <si>
    <t xml:space="preserve">for himself deposes and says that they are the above described officers of the said </t>
  </si>
  <si>
    <t>insurer, and that on the last day of the period presented, all of the herein described assets</t>
  </si>
  <si>
    <t xml:space="preserve">were the absolute property of the said insurer, free and clear from any liens or claims </t>
  </si>
  <si>
    <t xml:space="preserve">thereon, except as stated, and that this annual statement, together with related exhibits, </t>
  </si>
  <si>
    <t xml:space="preserve">statement of all the assets and liabilities and of the condition and affairs of the said insurer  </t>
  </si>
  <si>
    <t>as of the date presented, and of its income and deductions therefrom for the year ended</t>
  </si>
  <si>
    <t>on that date, according to the best of their information, knowledge and belief, respectively.</t>
  </si>
  <si>
    <t>schedules, and explanations therein contained, annexed or referred to are a full and true</t>
  </si>
  <si>
    <t>not occupy the indicated position in the previous annual statement.</t>
  </si>
  <si>
    <t xml:space="preserve">**Show full name and indicate by number sign (#) those officers and directors who did </t>
  </si>
  <si>
    <t xml:space="preserve">on or before the close of business on the date shown been truthfully and accurately </t>
  </si>
  <si>
    <t>Have all transactions of the captive of which notice was received at the home office</t>
  </si>
  <si>
    <t>or articles of association?.............................</t>
  </si>
  <si>
    <t>Has any change been made during the year of this statement in the charter, by-laws</t>
  </si>
  <si>
    <t xml:space="preserve">Has the company adopted a yearly conflict of interest procedure for officers, </t>
  </si>
  <si>
    <t xml:space="preserve">                  PERIOD ENDING:</t>
  </si>
  <si>
    <t>Subscribed and sworn to before me this ______ day of_______________,20__</t>
  </si>
  <si>
    <t>Prepaid</t>
  </si>
  <si>
    <t xml:space="preserve">       (Page 3, Line 28)</t>
  </si>
  <si>
    <t>Current Year End</t>
  </si>
  <si>
    <t xml:space="preserve"> 2.  Other Invested Assets</t>
  </si>
  <si>
    <t xml:space="preserve"> 3.  Investment Income Due and Accrued.............................................................</t>
  </si>
  <si>
    <t xml:space="preserve"> 6.  Reins. Recoverable on Unpaid Losses &amp; LAE..............................................</t>
  </si>
  <si>
    <t>10. Deposits With Reinsurer...............................................................................</t>
  </si>
  <si>
    <t>11. Letters of Credit............................................................................................</t>
  </si>
  <si>
    <t>12. Other Assets</t>
  </si>
  <si>
    <t>13. Total Assets.................................................................................................</t>
  </si>
  <si>
    <t>14. Losses..........................................................................................................</t>
  </si>
  <si>
    <t>15. Loss Adjustment Expenses..........................................................................</t>
  </si>
  <si>
    <t>16. Reins. Payable on Paid Losses &amp; LAE..........................................................</t>
  </si>
  <si>
    <t>17. Deposits Held Pursuant to Insurance Contracts...............................................</t>
  </si>
  <si>
    <t>18. Commissions, Expenses and Fees...............................................................</t>
  </si>
  <si>
    <t>19. Taxes Payable.............................................................................................</t>
  </si>
  <si>
    <t>20. Unearned Premium.......................................................................................</t>
  </si>
  <si>
    <t>21. Reinsurance Balances Payable.....................................................................</t>
  </si>
  <si>
    <t>22. Loans and Notes Payable................................................................................</t>
  </si>
  <si>
    <t>23. Amounts Due to Affiliates............................................................................</t>
  </si>
  <si>
    <t>24. Funds Held Under Reinsurance Contracts..................................................</t>
  </si>
  <si>
    <t>25. Dividends Payable........................................................................................</t>
  </si>
  <si>
    <t>26. Other Liabilities</t>
  </si>
  <si>
    <t>27. Total Liabilities.............................................................................................</t>
  </si>
  <si>
    <t>28. Capital and Surplus:</t>
  </si>
  <si>
    <t>29. Surplus (Accumulated Earnings)..................................................................</t>
  </si>
  <si>
    <t>30. Total Capital and Surplus.............................................................................</t>
  </si>
  <si>
    <t>31. Total.............................................................................................................</t>
  </si>
  <si>
    <t>25.</t>
  </si>
  <si>
    <t xml:space="preserve"> 7.  Reins. Recoverable on Paid Losses &amp; LAE..................................................</t>
  </si>
  <si>
    <t xml:space="preserve"> 8.  Funds Held by Ceding Reinsurers.................................................................</t>
  </si>
  <si>
    <t xml:space="preserve"> 9.  Prepaid Reinsurance Premiums....................................................................</t>
  </si>
  <si>
    <t>(Pg.2,L.6+7)</t>
  </si>
  <si>
    <t>(Pg.2,L.9)</t>
  </si>
  <si>
    <t>(Columns 1 + 3 = Pg.2, L.14)</t>
  </si>
  <si>
    <t>(Columns 6 + 8 = Pg.2, L.15)</t>
  </si>
  <si>
    <t>(Columns 2 + 4 + 7 + 9 = Pg.2, L.6)</t>
  </si>
  <si>
    <t xml:space="preserve">       (Page 2, Line 30)</t>
  </si>
  <si>
    <t>1 Year</t>
  </si>
  <si>
    <t>Development</t>
  </si>
  <si>
    <t>Loss and LAE</t>
  </si>
  <si>
    <t>Incurred/</t>
  </si>
  <si>
    <t>Prem. Earned</t>
  </si>
  <si>
    <t>Total Development</t>
  </si>
  <si>
    <t xml:space="preserve">      Subtotal: Cash and Investments</t>
  </si>
  <si>
    <t xml:space="preserve">      Subtotal: Reinsurance Recoverable</t>
  </si>
  <si>
    <t xml:space="preserve">      a) Paid In Capital......................................................................</t>
  </si>
  <si>
    <t xml:space="preserve">      c) Unrealized Gain/(Loss) on Investments..................................................</t>
  </si>
  <si>
    <t xml:space="preserve">      Subtotal: Loss and LAE Reserves</t>
  </si>
  <si>
    <t xml:space="preserve">      Subtotal: Loss and LAE Expenses Incurred</t>
  </si>
  <si>
    <t xml:space="preserve">      Subtotal: Other Underwriting Expenses</t>
  </si>
  <si>
    <t xml:space="preserve">      (including equity income/(loss) on subsidiaries)</t>
  </si>
  <si>
    <t xml:space="preserve">      b) Capital returned.................................................</t>
  </si>
  <si>
    <t xml:space="preserve">      a) Dividends to Stockholders..........................................................................................</t>
  </si>
  <si>
    <t>25. Extraordinary Taxes for prior years................................................................</t>
  </si>
  <si>
    <t>26. Other: ................................................................................................................</t>
  </si>
  <si>
    <t>27. Other: ................................................................................................................</t>
  </si>
  <si>
    <t xml:space="preserve">      a) Paid in and/or Additional Paid in...........................................................</t>
  </si>
  <si>
    <t xml:space="preserve"> 1.  a) Bonds...........................................................................................................</t>
  </si>
  <si>
    <t xml:space="preserve">      b) Stocks..........................................................................................................</t>
  </si>
  <si>
    <t xml:space="preserve">      d) Certificates of Deposit................................................................</t>
  </si>
  <si>
    <t xml:space="preserve">      c) Cash and Cash Equivalents........................................................................</t>
  </si>
  <si>
    <t xml:space="preserve"> 5.  Investments in and Advances to Affiliates........................................................</t>
  </si>
  <si>
    <t xml:space="preserve"> 4.  Premiums Receivable.............................................................</t>
  </si>
  <si>
    <t>Name of the entity or individual that directly or indirectly owned or controlled the captive</t>
  </si>
  <si>
    <t>insurance company.</t>
  </si>
  <si>
    <t>If yes, what was the increase/(decrease)?</t>
  </si>
  <si>
    <t>If no, briefly describe all deviations: ……..</t>
  </si>
  <si>
    <t>If yes, provide details.</t>
  </si>
  <si>
    <t>26.</t>
  </si>
  <si>
    <t>27.</t>
  </si>
  <si>
    <t>b) If yes, describe the arrangement including amounts received, paid, imputed interest,</t>
  </si>
  <si>
    <t>Largest "net" amount insured in any one risk (if coverage is in layers, aggregate the "net")</t>
  </si>
  <si>
    <t xml:space="preserve">                                         CAPITAL STOCK OF CAPTIVE</t>
  </si>
  <si>
    <t>Sponsored captives:</t>
  </si>
  <si>
    <t>c) Are any cells insolvent as of the filing date?..................</t>
  </si>
  <si>
    <t>NEW JERSEY CAPTIVE INSURANCE COMPANY</t>
  </si>
  <si>
    <t>New Jersey Office...........................................................................</t>
  </si>
  <si>
    <t>requirements as stated in N.J.S.A. 17:47B-1?.....................</t>
  </si>
  <si>
    <t xml:space="preserve">definition of "controlled"? </t>
  </si>
  <si>
    <t xml:space="preserve">If captive is a pure captive that is insuring "controlled unaffiliated businesses", did the   </t>
  </si>
  <si>
    <t xml:space="preserve">captive provide the total risk management function for the insureds, thereby satisfying the  </t>
  </si>
  <si>
    <t>Aggregate..............</t>
  </si>
  <si>
    <t>*  For filings with periods ending December 31, please include a photocopy of the premium tax</t>
  </si>
  <si>
    <t xml:space="preserve">Amount of Direct Premium written on New Jersey risks. Premium on non-New Jersey risks </t>
  </si>
  <si>
    <t>Have loss reserves been discounted?.....</t>
  </si>
  <si>
    <t>If yes, what interest rate was used?.......</t>
  </si>
  <si>
    <t>Was the discount approved by NJ DOBI?.............................</t>
  </si>
  <si>
    <t>Is the company writing or assuming unrelated business?.......</t>
  </si>
  <si>
    <t>assumed?..........................................................................</t>
  </si>
  <si>
    <t xml:space="preserve">Has there been any change during the year of this statement in the capital stock of </t>
  </si>
  <si>
    <t>captive (class, # of shares authorized, # of shares outstanding, par value)?.......</t>
  </si>
  <si>
    <t>If yes, describe…….</t>
  </si>
  <si>
    <t>Have the "net" amounts in item #8 changed from the prior year?........................</t>
  </si>
  <si>
    <t>Have all transactions been recorded in accordance with GAAP as required</t>
  </si>
  <si>
    <t>under N.J.S.A. 17:47B-6?......................................................................</t>
  </si>
  <si>
    <t>Have all deviations (permitted practices) been approved by the Department?......</t>
  </si>
  <si>
    <t xml:space="preserve">a) Has the company entered into any retroactive reinsurance, financial insurance or financial </t>
  </si>
  <si>
    <t>reinsurance contracts? (contracts that do not transfer risk)….</t>
  </si>
  <si>
    <t>companies involved, and method of accounting......................</t>
  </si>
  <si>
    <t>Has the company changed its auditors or actuaries from the previous year?......</t>
  </si>
  <si>
    <t>If yes, why?...........</t>
  </si>
  <si>
    <t>Has the company changed its fiscal year end since its prior filing?.................</t>
  </si>
  <si>
    <t xml:space="preserve">If collateral is held for credit for reinsurance, please provide supporting documentation </t>
  </si>
  <si>
    <t>Have all business plan changes been approved by the Department?..................</t>
  </si>
  <si>
    <t>29.</t>
  </si>
  <si>
    <t xml:space="preserve">loan-back in the table below. If the Captive has no loan-backs, check here.                  </t>
  </si>
  <si>
    <t xml:space="preserve">Amount </t>
  </si>
  <si>
    <t>Type</t>
  </si>
  <si>
    <t xml:space="preserve">Term </t>
  </si>
  <si>
    <t xml:space="preserve">available on line. </t>
  </si>
  <si>
    <r>
      <rPr>
        <sz val="11"/>
        <rFont val="Calibri"/>
        <family val="2"/>
      </rPr>
      <t>□</t>
    </r>
    <r>
      <rPr>
        <sz val="9.9"/>
        <rFont val="Arial"/>
        <family val="2"/>
      </rPr>
      <t xml:space="preserve"> Yes   </t>
    </r>
    <r>
      <rPr>
        <sz val="9.9"/>
        <rFont val="Calibri"/>
        <family val="2"/>
      </rPr>
      <t>□</t>
    </r>
    <r>
      <rPr>
        <sz val="8.9"/>
        <rFont val="Arial"/>
        <family val="2"/>
      </rPr>
      <t xml:space="preserve"> No</t>
    </r>
  </si>
  <si>
    <t xml:space="preserve">If yes, please provide company's web address. If they are not available online, please </t>
  </si>
  <si>
    <t xml:space="preserve">submit an electronic copy of the  parent company's annual report when finalized. </t>
  </si>
  <si>
    <t>30.</t>
  </si>
  <si>
    <t xml:space="preserve">of the reinsurance company, the dates of coverage, line of business and any other information </t>
  </si>
  <si>
    <t xml:space="preserve">pertinant to the agreement.  Indicate the date of Department approval for all new </t>
  </si>
  <si>
    <t>reinsurers engaged since the last annual report. If no reinsurance agreements, please mark</t>
  </si>
  <si>
    <t xml:space="preserve">"None". </t>
  </si>
  <si>
    <t>Column1</t>
  </si>
  <si>
    <t>Column2</t>
  </si>
  <si>
    <t>Column3</t>
  </si>
  <si>
    <t>Column4</t>
  </si>
  <si>
    <t>Column5</t>
  </si>
  <si>
    <t>Reinsurer</t>
  </si>
  <si>
    <t>LOB</t>
  </si>
  <si>
    <t xml:space="preserve">Share </t>
  </si>
  <si>
    <t>Date Approved</t>
  </si>
  <si>
    <t>Term</t>
  </si>
  <si>
    <t>and reinsurance premiums should not be included in the amount………</t>
  </si>
  <si>
    <t xml:space="preserve">IBNR </t>
  </si>
  <si>
    <t xml:space="preserve">     included in line 5)</t>
  </si>
  <si>
    <t xml:space="preserve"> 5. All Other Lines.................................................</t>
  </si>
  <si>
    <t xml:space="preserve"> &amp; Prior*</t>
  </si>
  <si>
    <t xml:space="preserve">* Provide data only on the prior 12 months. </t>
  </si>
  <si>
    <t>year? (Ignore assets pledged as security for ceding insurers)................</t>
  </si>
  <si>
    <t>If answer to 20 above is yes, what is the percentage to the total business written and</t>
  </si>
  <si>
    <t xml:space="preserve">If the Captive has any loan-backs on their books, please provide the information for each </t>
  </si>
  <si>
    <t xml:space="preserve">18. </t>
  </si>
  <si>
    <t xml:space="preserve">Does the captive have any funds on deposit for reinsurance transactions? </t>
  </si>
  <si>
    <t>28.</t>
  </si>
  <si>
    <t xml:space="preserve">30b. </t>
  </si>
  <si>
    <t>31.</t>
  </si>
  <si>
    <t xml:space="preserve"> 5. All Other Lines.....................................................................</t>
  </si>
  <si>
    <t>5. All Other Lines …………………………………</t>
  </si>
  <si>
    <t>5. All Other Lines.....................................................................</t>
  </si>
  <si>
    <t>Underwriting Income</t>
  </si>
  <si>
    <t>Page 1</t>
  </si>
  <si>
    <t>Page 4</t>
  </si>
  <si>
    <t>Page 5</t>
  </si>
  <si>
    <t>Page 6</t>
  </si>
  <si>
    <t>Page 7</t>
  </si>
  <si>
    <t>Page 8</t>
  </si>
  <si>
    <t>Page 9</t>
  </si>
  <si>
    <t>pg.4 (cont)</t>
  </si>
  <si>
    <t>pg.10</t>
  </si>
  <si>
    <t>Pages 18-19</t>
  </si>
  <si>
    <t>Page 20</t>
  </si>
  <si>
    <t>Pages 2-3</t>
  </si>
  <si>
    <t>Pages 10-11</t>
  </si>
  <si>
    <t>Pages 12-13</t>
  </si>
  <si>
    <t>Pages 14-15</t>
  </si>
  <si>
    <t>Pages 16-17</t>
  </si>
  <si>
    <t>a) What is the total number of cells?</t>
  </si>
  <si>
    <t>b) What is the number of active cells?</t>
  </si>
  <si>
    <t xml:space="preserve">If additional space is needed, please attach on a separate sheet of paper. </t>
  </si>
  <si>
    <t xml:space="preserve">electronically along with the Annual Report. </t>
  </si>
  <si>
    <t xml:space="preserve">      c) Transfers and Other Charges..............................................................................</t>
  </si>
  <si>
    <t xml:space="preserve">      b) Transfers and Other Charges......................................................</t>
  </si>
  <si>
    <t xml:space="preserve"> 1.  Net Premiums Written.................................................................................</t>
  </si>
  <si>
    <t xml:space="preserve"> 3.  Net Premiums Earned…………………………………………………….</t>
  </si>
  <si>
    <t xml:space="preserve">      (lines 3 and 4)</t>
  </si>
  <si>
    <t xml:space="preserve"> 4.  Other Insurance Income......................................................................</t>
  </si>
  <si>
    <t xml:space="preserve"> 5.  Total Income.................................................................................................</t>
  </si>
  <si>
    <t xml:space="preserve"> 6.  Net Losses Incurred......................................................................................</t>
  </si>
  <si>
    <t xml:space="preserve"> 7.  Net Loss Adjustment Expenses Incurred........................................................</t>
  </si>
  <si>
    <t xml:space="preserve"> 8.  Commissions and Brokerage........................................................................</t>
  </si>
  <si>
    <t xml:space="preserve"> 9.  General and Administrative...........................................................................</t>
  </si>
  <si>
    <t>10. Other Underwriting Expenses........................................................................</t>
  </si>
  <si>
    <t>11. Total Underwriting Expenses.........................................................................</t>
  </si>
  <si>
    <t>12. Underwriting Profit/(Loss)..............................................................................</t>
  </si>
  <si>
    <t xml:space="preserve">      (lines 5 minus 11)</t>
  </si>
  <si>
    <t>13. Investment Income - Net................................................................................</t>
  </si>
  <si>
    <t>14. Other Income...............................................................................................</t>
  </si>
  <si>
    <t>15. Other Expenses...........................................................................................</t>
  </si>
  <si>
    <t>16. Income Before Dividends and Taxes..................................................................................................</t>
  </si>
  <si>
    <t xml:space="preserve">      (lines 12 through 15)</t>
  </si>
  <si>
    <t>17. Policyholder Dividends...........................................................................................</t>
  </si>
  <si>
    <t>18. Taxes...................................................................................................</t>
  </si>
  <si>
    <t>19. Net Income...........................................................................................</t>
  </si>
  <si>
    <t xml:space="preserve">      (line 16 minus line 17 &amp; 18)</t>
  </si>
  <si>
    <t xml:space="preserve">* Premiums earned to cumulative accident year incurred losses reported. Provide data only on prior 12 months. </t>
  </si>
  <si>
    <t>(L=line, C=column)</t>
  </si>
  <si>
    <t>DIFF.</t>
  </si>
  <si>
    <t>Pg2,L13) Assets - Pg2,L31) Liab., Capital &amp; Surplus(Curr. Yr).........................</t>
  </si>
  <si>
    <t>Pg2,L14) Losses - Pg7,C1+C3) O/S Losses &amp; IBNR............................................</t>
  </si>
  <si>
    <t>Pg2,L15) LAE - Pg7,C6+C8) O/S Losses &amp; IBNR................................................</t>
  </si>
  <si>
    <t>Pg2,L6) Reins. Recoverable - Pg7,C2+C4+C7+C9) Reins. Rec............................</t>
  </si>
  <si>
    <t>Pg2,L6+L7) Reins. Recoverable - Pg6) Reins. Recoverable.............................</t>
  </si>
  <si>
    <t>Pg2,L9) Prepaid Reinsurance - Pg6) Prepaid Reinsurance...............................</t>
  </si>
  <si>
    <t>Pg2,L28a) Paid In Capital - Pg4) Outstanding Shares X Par..............................</t>
  </si>
  <si>
    <t>Pg2,L30) Capital &amp; Surplus - Pg3,L28) Capital &amp; Surp.(Curr)................................</t>
  </si>
  <si>
    <t>Pg2,L30) Capital &amp; Surplus - Pg3,L28) Capital &amp; Surp.(Prior)........................</t>
  </si>
  <si>
    <t>Pg3,L1) Net Premiums Written - Pg5,C6) Net Premiums Written..........................</t>
  </si>
  <si>
    <t>Pg3,L6) Losses Incurred - Pg8,C7) Losses Incurred..........................................</t>
  </si>
  <si>
    <t>Pg3,L7) LAE Incurred - Pg8,C15) LAE Incurred..................................................</t>
  </si>
  <si>
    <t>Pg3,L19) Net Income - Pg3,L21) Net Income (Current Yr).................................</t>
  </si>
  <si>
    <t>Pg3,L19) Net Income - Pg3,L21) Net Income (Prior Yr).......................................</t>
  </si>
  <si>
    <t>Pg3,L20) Capital &amp; Surplus (Curr) - Pg3,L28) Prior Yr .....................................</t>
  </si>
  <si>
    <t>Pg5,C4) Premium Ceded - Pg5,C5) Deposits - Pg6) Premium Ceded.................</t>
  </si>
  <si>
    <t>Pg5,C2) Premiums Assumed - Pg6) Premiums Assumed....................................</t>
  </si>
  <si>
    <t>Pg7,L1,C5+C10) Auto Liab. - Pg10) Outstanding - Pg10) IBNR..........................</t>
  </si>
  <si>
    <t>Pg7,L2,C5+C10) Product - Pg12) Outstanding - Pg12) IBNR..........................</t>
  </si>
  <si>
    <t>Pg7,L3,C5+C10) Other Prof. - Pg14) Outstanding - Pg14) IBNR......................</t>
  </si>
  <si>
    <t>Pg7,L4,C5+C10) Other Liab. - Pg16) Outstanding - Pg16) IBNR......................</t>
  </si>
  <si>
    <t>Pg7,L1,C5) Auto Liab. - Pg8,L1,C5) Net Losses Unpaid....................................</t>
  </si>
  <si>
    <t>Pg7,L2,C5) Product - Pg8,L2,C5) Net Losses Unpaid......................................</t>
  </si>
  <si>
    <t>Pg7,L3,C5) Other Prof.- Pg8,L3,C5) Net Losses Unpaid....................................</t>
  </si>
  <si>
    <t>Pg7,L1,C10) Auto Liab. - Pg8,L1,C13) Net LAE Unpaid......................................</t>
  </si>
  <si>
    <t>Pg7,L2,C10) Product - Pg8,L2,C13) Net LAE Unpaid...........................................</t>
  </si>
  <si>
    <t>Pg7,L3,C10) Other Prof.- Pg8,L3,C13) Net LAE Unpaid....................................</t>
  </si>
  <si>
    <t>Pg7,L4,C10) Other Liab.- Pg8,L4,C13) Net LAE Unpaid....................................</t>
  </si>
  <si>
    <t>Pg9) Current - Prior Year Column - Pg3,L6+7) Losses &amp; LAE...........................</t>
  </si>
  <si>
    <t>[(Pg2,L20,C1) U/P - (Pg2,L20,C2) U/P] - [(Pg2,L9,C1) PRP -</t>
  </si>
  <si>
    <t>Pg9,C12) Premiums Earned - Pg3,L3) Premiums Earned (Current)......................</t>
  </si>
  <si>
    <t>Pg9,C12) Premiums Earned - Pg3,L3) Premiums Earned (Prior).........................</t>
  </si>
  <si>
    <t>Pg7,L5,C5+C10) All other - Pg18) Outstanding - Pg18) IBNR..........................</t>
  </si>
  <si>
    <t>Pg7,L5,C5) All other - Pg8,L5,C5) Net Losses Unpaid.........................................</t>
  </si>
  <si>
    <t>Pg7,L5,C10) All other - Pg8,L5,C13) Net LAE Unpaid..........................................</t>
  </si>
  <si>
    <t>SCHEDULE P</t>
  </si>
  <si>
    <t>CROSSCHECK GUIDE</t>
  </si>
  <si>
    <t>Pg7,L4,C5) Other Liab.- Pg8,L4,C5) Net Losses Unpaid....................................</t>
  </si>
  <si>
    <t>(Pg2,L9,C2)] + (Pg3,L2,C1) Net Change in U/P.............................................</t>
  </si>
  <si>
    <t>pg.13</t>
  </si>
  <si>
    <t>pg.15</t>
  </si>
  <si>
    <t>pg.17</t>
  </si>
  <si>
    <t>pg.19</t>
  </si>
  <si>
    <t xml:space="preserve"> 2.  Net (Increase) Decrease In Unearned Premiums…….…....…………</t>
  </si>
  <si>
    <t>P.20</t>
  </si>
  <si>
    <t>directors and key employees as required by N.J.A.C. 11:28-1.17?.......</t>
  </si>
  <si>
    <t>return filed with the New Jersey Department of Banking and Insurance, Office of Captive Insurance.</t>
  </si>
  <si>
    <t xml:space="preserve">For companies that have loan-back, please indicate if the parent's financial statements are </t>
  </si>
  <si>
    <t>program in the space provided or attach a separate sheet as needed. Include the legal name</t>
  </si>
  <si>
    <t xml:space="preserve">Please provide an executive summary of the current year assumed and ceded reinsurance </t>
  </si>
  <si>
    <t>12/31/2025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</si>
</sst>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164" formatCode="[$-F800]dddd\,\ mmmm\ dd\,\ yyyy"/>
    <numFmt numFmtId="165" formatCode="m/d/yyyy;@"/>
    <numFmt numFmtId="166" formatCode="[$-409]mmmm\ d\,\ yyyy;@"/>
  </numFmts>
  <fonts count="18" x14ac:knownFonts="1">
    <font>
      <sz val="12"/>
      <name val="Courier"/>
    </font>
    <font>
      <sz val="10"/>
      <name val="Arial"/>
      <family val="2"/>
    </font>
    <font>
      <sz val="11"/>
      <name val="Arial"/>
      <family val="2"/>
    </font>
    <font>
      <u/>
      <sz val="11"/>
      <name val="Arial"/>
      <family val="2"/>
    </font>
    <font>
      <b/>
      <sz val="11"/>
      <name val="Arial"/>
      <family val="2"/>
    </font>
    <font>
      <sz val="11"/>
      <name val="Calibri"/>
      <family val="2"/>
    </font>
    <font>
      <sz val="9.9"/>
      <name val="Arial"/>
      <family val="2"/>
    </font>
    <font>
      <sz val="8.9"/>
      <name val="Arial"/>
      <family val="2"/>
    </font>
    <font>
      <sz val="9.9"/>
      <name val="Calibri"/>
      <family val="2"/>
    </font>
    <font>
      <sz val="8"/>
      <name val="Courier"/>
      <family val="3"/>
    </font>
    <font>
      <u/>
      <sz val="10.8"/>
      <color indexed="12"/>
      <name val="Courier"/>
      <family val="3"/>
    </font>
    <font>
      <u/>
      <sz val="12"/>
      <color indexed="12"/>
      <name val="Arial"/>
      <family val="2"/>
    </font>
    <font>
      <sz val="12"/>
      <name val="Arial"/>
      <family val="2"/>
    </font>
    <font>
      <sz val="12"/>
      <name val="Courier"/>
      <family val="3"/>
    </font>
    <font>
      <b/>
      <sz val="12"/>
      <name val="Courier"/>
      <family val="3"/>
    </font>
    <font>
      <sz val="8"/>
      <name val="Courier"/>
      <family val="3"/>
    </font>
    <font>
      <b/>
      <sz val="12"/>
      <name val="Courier"/>
      <family val="3"/>
    </font>
    <font>
      <sz val="11"/>
      <color theme="1"/>
      <name val="Calibri"/>
      <family val="2"/>
      <scheme val="minor"/>
    </font>
  </fonts>
  <fills count="2">
    <fill>
      <patternFill patternType="none"/>
    </fill>
    <fill>
      <patternFill patternType="gray125"/>
    </fill>
  </fills>
  <borders count="47">
    <border>
      <left/>
      <right/>
      <top/>
      <bottom/>
      <diagonal/>
    </border>
    <border>
      <left style="thin">
        <color indexed="8"/>
      </left>
      <right style="thin">
        <color indexed="64"/>
      </right>
      <top/>
      <bottom/>
      <diagonal/>
    </border>
    <border>
      <left style="thin">
        <color indexed="8"/>
      </left>
      <right style="thin">
        <color indexed="64"/>
      </right>
      <top style="thin">
        <color indexed="8"/>
      </top>
      <bottom/>
      <diagonal/>
    </border>
    <border>
      <left style="thin">
        <color indexed="8"/>
      </left>
      <right style="thin">
        <color indexed="64"/>
      </right>
      <top/>
      <bottom style="double">
        <color indexed="8"/>
      </bottom>
      <diagonal/>
    </border>
    <border>
      <left style="thin">
        <color indexed="8"/>
      </left>
      <right style="thin">
        <color indexed="64"/>
      </right>
      <top/>
      <bottom style="thin">
        <color indexed="8"/>
      </bottom>
      <diagonal/>
    </border>
    <border>
      <left/>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8"/>
      </left>
      <right/>
      <top style="thin">
        <color indexed="64"/>
      </top>
      <bottom/>
      <diagonal/>
    </border>
    <border>
      <left style="thin">
        <color indexed="8"/>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top/>
      <bottom style="thin">
        <color indexed="64"/>
      </bottom>
      <diagonal/>
    </border>
    <border>
      <left/>
      <right style="thin">
        <color indexed="64"/>
      </right>
      <top/>
      <bottom style="thin">
        <color indexed="64"/>
      </bottom>
      <diagonal/>
    </border>
    <border>
      <left/>
      <right/>
      <top style="double">
        <color indexed="8"/>
      </top>
      <bottom/>
      <diagonal/>
    </border>
    <border>
      <left style="thin">
        <color indexed="64"/>
      </left>
      <right/>
      <top/>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8"/>
      </left>
      <right style="thin">
        <color indexed="64"/>
      </right>
      <top/>
      <bottom style="double">
        <color indexed="64"/>
      </bottom>
      <diagonal/>
    </border>
    <border>
      <left style="thin">
        <color indexed="64"/>
      </left>
      <right/>
      <top style="thin">
        <color indexed="64"/>
      </top>
      <bottom/>
      <diagonal/>
    </border>
    <border>
      <left style="thin">
        <color indexed="8"/>
      </left>
      <right/>
      <top/>
      <bottom style="double">
        <color indexed="64"/>
      </bottom>
      <diagonal/>
    </border>
    <border>
      <left style="thin">
        <color indexed="8"/>
      </left>
      <right style="thin">
        <color indexed="8"/>
      </right>
      <top/>
      <bottom style="double">
        <color indexed="64"/>
      </bottom>
      <diagonal/>
    </border>
    <border>
      <left/>
      <right/>
      <top style="thin">
        <color indexed="8"/>
      </top>
      <bottom style="thin">
        <color indexed="64"/>
      </bottom>
      <diagonal/>
    </border>
    <border>
      <left style="thin">
        <color indexed="64"/>
      </left>
      <right style="thin">
        <color indexed="64"/>
      </right>
      <top/>
      <bottom style="thin">
        <color indexed="64"/>
      </bottom>
      <diagonal/>
    </border>
    <border>
      <left/>
      <right/>
      <top style="thin">
        <color indexed="8"/>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64"/>
      </top>
      <bottom/>
      <diagonal/>
    </border>
    <border>
      <left style="thin">
        <color indexed="64"/>
      </left>
      <right style="thin">
        <color indexed="64"/>
      </right>
      <top/>
      <bottom style="thin">
        <color indexed="8"/>
      </bottom>
      <diagonal/>
    </border>
    <border>
      <left/>
      <right/>
      <top/>
      <bottom style="thin">
        <color indexed="8"/>
      </bottom>
      <diagonal/>
    </border>
    <border>
      <left style="thin">
        <color indexed="8"/>
      </left>
      <right style="thin">
        <color indexed="8"/>
      </right>
      <top style="thin">
        <color indexed="64"/>
      </top>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156">
    <xf numFmtId="0" fontId="0" fillId="0" borderId="0" xfId="0"/>
    <xf numFmtId="10" fontId="2" fillId="0" borderId="1" xfId="0" applyNumberFormat="1" applyFont="1" applyBorder="1"/>
    <xf numFmtId="10" fontId="2" fillId="0" borderId="2" xfId="0" applyNumberFormat="1" applyFont="1" applyBorder="1"/>
    <xf numFmtId="10" fontId="2" fillId="0" borderId="3" xfId="0" applyNumberFormat="1" applyFont="1" applyBorder="1"/>
    <xf numFmtId="10" fontId="2" fillId="0" borderId="4" xfId="0" applyNumberFormat="1" applyFont="1" applyBorder="1"/>
    <xf numFmtId="37" fontId="2" fillId="0" borderId="0" xfId="0" applyNumberFormat="1" applyFont="1"/>
    <xf numFmtId="37" fontId="2" fillId="0" borderId="0" xfId="0" applyNumberFormat="1" applyFont="1" applyAlignment="1">
      <alignment horizontal="centerContinuous"/>
    </xf>
    <xf numFmtId="37" fontId="2" fillId="0" borderId="0" xfId="0" applyNumberFormat="1" applyFont="1" applyAlignment="1">
      <alignment horizontal="left"/>
    </xf>
    <xf numFmtId="37" fontId="2" fillId="0" borderId="0" xfId="0" applyNumberFormat="1" applyFont="1" applyAlignment="1">
      <alignment horizontal="right"/>
    </xf>
    <xf numFmtId="37" fontId="2" fillId="0" borderId="0" xfId="0" applyNumberFormat="1" applyFont="1" applyAlignment="1">
      <alignment horizontal="center"/>
    </xf>
    <xf numFmtId="37" fontId="2" fillId="0" borderId="5" xfId="0" applyNumberFormat="1" applyFont="1" applyBorder="1"/>
    <xf numFmtId="37" fontId="2" fillId="0" borderId="6" xfId="0" applyNumberFormat="1" applyFont="1" applyBorder="1" applyAlignment="1">
      <alignment horizontal="centerContinuous"/>
    </xf>
    <xf numFmtId="37" fontId="2" fillId="0" borderId="5" xfId="0" applyNumberFormat="1" applyFont="1" applyBorder="1" applyAlignment="1">
      <alignment horizontal="centerContinuous"/>
    </xf>
    <xf numFmtId="37" fontId="2" fillId="0" borderId="7" xfId="0" applyNumberFormat="1" applyFont="1" applyBorder="1" applyAlignment="1">
      <alignment horizontal="centerContinuous"/>
    </xf>
    <xf numFmtId="37" fontId="3" fillId="0" borderId="0" xfId="0" applyNumberFormat="1" applyFont="1" applyAlignment="1">
      <alignment horizontal="centerContinuous"/>
    </xf>
    <xf numFmtId="37" fontId="3" fillId="0" borderId="0" xfId="0" applyNumberFormat="1" applyFont="1" applyAlignment="1">
      <alignment horizontal="center"/>
    </xf>
    <xf numFmtId="37" fontId="2" fillId="0" borderId="8" xfId="0" applyNumberFormat="1" applyFont="1" applyBorder="1"/>
    <xf numFmtId="37" fontId="3" fillId="0" borderId="9" xfId="0" applyNumberFormat="1" applyFont="1" applyBorder="1" applyAlignment="1">
      <alignment horizontal="center"/>
    </xf>
    <xf numFmtId="37" fontId="2" fillId="0" borderId="6" xfId="0" applyNumberFormat="1" applyFont="1" applyBorder="1" applyAlignment="1">
      <alignment horizontal="center"/>
    </xf>
    <xf numFmtId="37" fontId="2" fillId="0" borderId="2" xfId="0" applyNumberFormat="1" applyFont="1" applyBorder="1" applyAlignment="1">
      <alignment horizontal="center"/>
    </xf>
    <xf numFmtId="37" fontId="3" fillId="0" borderId="5" xfId="0" applyNumberFormat="1" applyFont="1" applyBorder="1" applyAlignment="1">
      <alignment horizontal="centerContinuous"/>
    </xf>
    <xf numFmtId="37" fontId="3" fillId="0" borderId="7" xfId="0" applyNumberFormat="1" applyFont="1" applyBorder="1" applyAlignment="1">
      <alignment horizontal="centerContinuous"/>
    </xf>
    <xf numFmtId="37" fontId="2" fillId="0" borderId="6" xfId="0" applyNumberFormat="1" applyFont="1" applyBorder="1"/>
    <xf numFmtId="37" fontId="2" fillId="0" borderId="10" xfId="0" applyNumberFormat="1" applyFont="1" applyBorder="1"/>
    <xf numFmtId="37" fontId="2" fillId="0" borderId="10" xfId="0" applyNumberFormat="1" applyFont="1" applyBorder="1" applyAlignment="1">
      <alignment horizontal="center"/>
    </xf>
    <xf numFmtId="37" fontId="2" fillId="0" borderId="1" xfId="0" applyNumberFormat="1" applyFont="1" applyBorder="1"/>
    <xf numFmtId="37" fontId="3" fillId="0" borderId="10" xfId="0" applyNumberFormat="1" applyFont="1" applyBorder="1" applyAlignment="1">
      <alignment horizontal="centerContinuous"/>
    </xf>
    <xf numFmtId="37" fontId="2" fillId="0" borderId="1" xfId="0" applyNumberFormat="1" applyFont="1" applyBorder="1" applyAlignment="1">
      <alignment horizontal="center"/>
    </xf>
    <xf numFmtId="37" fontId="2" fillId="0" borderId="10" xfId="0" applyNumberFormat="1" applyFont="1" applyBorder="1" applyAlignment="1">
      <alignment horizontal="right"/>
    </xf>
    <xf numFmtId="37" fontId="3" fillId="0" borderId="10" xfId="0" applyNumberFormat="1" applyFont="1" applyBorder="1"/>
    <xf numFmtId="37" fontId="2" fillId="0" borderId="11" xfId="0" applyNumberFormat="1" applyFont="1" applyBorder="1"/>
    <xf numFmtId="37" fontId="2" fillId="0" borderId="2" xfId="0" applyNumberFormat="1" applyFont="1" applyBorder="1"/>
    <xf numFmtId="37" fontId="2" fillId="0" borderId="12" xfId="0" applyNumberFormat="1" applyFont="1" applyBorder="1"/>
    <xf numFmtId="37" fontId="2" fillId="0" borderId="12" xfId="0" applyNumberFormat="1" applyFont="1" applyBorder="1" applyAlignment="1">
      <alignment horizontal="center"/>
    </xf>
    <xf numFmtId="37" fontId="2" fillId="0" borderId="13" xfId="0" applyNumberFormat="1" applyFont="1" applyBorder="1"/>
    <xf numFmtId="37" fontId="2" fillId="0" borderId="14" xfId="0" applyNumberFormat="1" applyFont="1" applyBorder="1"/>
    <xf numFmtId="37" fontId="2" fillId="0" borderId="15" xfId="0" applyNumberFormat="1" applyFont="1" applyBorder="1" applyAlignment="1">
      <alignment horizontal="center"/>
    </xf>
    <xf numFmtId="37" fontId="2" fillId="0" borderId="13" xfId="0" applyNumberFormat="1" applyFont="1" applyBorder="1" applyAlignment="1">
      <alignment horizontal="center"/>
    </xf>
    <xf numFmtId="37" fontId="2" fillId="0" borderId="16" xfId="0" applyNumberFormat="1" applyFont="1" applyBorder="1"/>
    <xf numFmtId="37" fontId="2" fillId="0" borderId="16" xfId="0" applyNumberFormat="1" applyFont="1" applyBorder="1" applyAlignment="1">
      <alignment horizontal="center"/>
    </xf>
    <xf numFmtId="37" fontId="2" fillId="0" borderId="17" xfId="0" applyNumberFormat="1" applyFont="1" applyBorder="1" applyAlignment="1">
      <alignment horizontal="center"/>
    </xf>
    <xf numFmtId="37" fontId="2" fillId="0" borderId="18" xfId="0" applyNumberFormat="1" applyFont="1" applyBorder="1"/>
    <xf numFmtId="37" fontId="2" fillId="0" borderId="19" xfId="0" applyNumberFormat="1" applyFont="1" applyBorder="1"/>
    <xf numFmtId="37" fontId="2" fillId="0" borderId="20" xfId="0" applyNumberFormat="1" applyFont="1" applyBorder="1"/>
    <xf numFmtId="37" fontId="2" fillId="0" borderId="3" xfId="0" applyNumberFormat="1" applyFont="1" applyBorder="1"/>
    <xf numFmtId="37" fontId="2" fillId="0" borderId="21" xfId="0" applyNumberFormat="1" applyFont="1" applyBorder="1"/>
    <xf numFmtId="37" fontId="2" fillId="0" borderId="21" xfId="0" applyNumberFormat="1" applyFont="1" applyBorder="1" applyAlignment="1">
      <alignment horizontal="right"/>
    </xf>
    <xf numFmtId="37" fontId="2" fillId="0" borderId="4" xfId="0" applyNumberFormat="1" applyFont="1" applyBorder="1"/>
    <xf numFmtId="37" fontId="3" fillId="0" borderId="6" xfId="0" applyNumberFormat="1" applyFont="1" applyBorder="1" applyAlignment="1">
      <alignment horizontal="centerContinuous"/>
    </xf>
    <xf numFmtId="37" fontId="3" fillId="0" borderId="22" xfId="0" applyNumberFormat="1" applyFont="1" applyBorder="1" applyAlignment="1">
      <alignment horizontal="left"/>
    </xf>
    <xf numFmtId="37" fontId="2" fillId="0" borderId="22" xfId="0" applyNumberFormat="1" applyFont="1" applyBorder="1"/>
    <xf numFmtId="37" fontId="2" fillId="0" borderId="5" xfId="0" applyNumberFormat="1" applyFont="1" applyBorder="1" applyAlignment="1">
      <alignment horizontal="right"/>
    </xf>
    <xf numFmtId="37" fontId="2" fillId="0" borderId="19" xfId="0" applyNumberFormat="1" applyFont="1" applyBorder="1" applyAlignment="1">
      <alignment horizontal="right"/>
    </xf>
    <xf numFmtId="37" fontId="2" fillId="0" borderId="23" xfId="0" applyNumberFormat="1" applyFont="1" applyBorder="1"/>
    <xf numFmtId="37" fontId="1" fillId="0" borderId="15" xfId="0" applyNumberFormat="1" applyFont="1" applyBorder="1"/>
    <xf numFmtId="0" fontId="2" fillId="0" borderId="24" xfId="0" applyFont="1" applyBorder="1" applyAlignment="1">
      <alignment horizontal="center"/>
    </xf>
    <xf numFmtId="0" fontId="2" fillId="0" borderId="10" xfId="0" quotePrefix="1" applyFont="1" applyBorder="1" applyAlignment="1">
      <alignment horizontal="center"/>
    </xf>
    <xf numFmtId="0" fontId="2" fillId="0" borderId="10" xfId="0" quotePrefix="1" applyFont="1" applyBorder="1" applyAlignment="1">
      <alignment horizontal="left"/>
    </xf>
    <xf numFmtId="0" fontId="2" fillId="0" borderId="6" xfId="0" quotePrefix="1" applyFont="1" applyBorder="1" applyAlignment="1">
      <alignment horizontal="center"/>
    </xf>
    <xf numFmtId="0" fontId="2" fillId="0" borderId="6" xfId="0" applyFont="1" applyBorder="1"/>
    <xf numFmtId="0" fontId="2" fillId="0" borderId="2" xfId="0" applyFont="1" applyBorder="1"/>
    <xf numFmtId="37" fontId="2" fillId="0" borderId="0" xfId="0" quotePrefix="1" applyNumberFormat="1" applyFont="1" applyAlignment="1">
      <alignment horizontal="center"/>
    </xf>
    <xf numFmtId="37" fontId="2" fillId="0" borderId="25" xfId="0" applyNumberFormat="1" applyFont="1" applyBorder="1"/>
    <xf numFmtId="37" fontId="2" fillId="0" borderId="26" xfId="0" applyNumberFormat="1" applyFont="1" applyBorder="1"/>
    <xf numFmtId="37" fontId="2" fillId="0" borderId="27" xfId="0" applyNumberFormat="1" applyFont="1" applyBorder="1"/>
    <xf numFmtId="37" fontId="2" fillId="0" borderId="28" xfId="0" applyNumberFormat="1" applyFont="1" applyBorder="1"/>
    <xf numFmtId="37" fontId="2" fillId="0" borderId="29" xfId="0" applyNumberFormat="1" applyFont="1" applyBorder="1"/>
    <xf numFmtId="37" fontId="2" fillId="0" borderId="30" xfId="0" applyNumberFormat="1" applyFont="1" applyBorder="1"/>
    <xf numFmtId="37" fontId="2" fillId="0" borderId="9" xfId="0" applyNumberFormat="1" applyFont="1" applyBorder="1"/>
    <xf numFmtId="37" fontId="2" fillId="0" borderId="31" xfId="0" applyNumberFormat="1" applyFont="1" applyBorder="1"/>
    <xf numFmtId="37" fontId="2" fillId="0" borderId="32" xfId="0" applyNumberFormat="1" applyFont="1" applyBorder="1"/>
    <xf numFmtId="37" fontId="2" fillId="0" borderId="33" xfId="0" applyNumberFormat="1" applyFont="1" applyBorder="1"/>
    <xf numFmtId="37" fontId="2" fillId="0" borderId="0" xfId="2" applyNumberFormat="1" applyFont="1"/>
    <xf numFmtId="37" fontId="2" fillId="0" borderId="24" xfId="0" applyNumberFormat="1" applyFont="1" applyBorder="1"/>
    <xf numFmtId="7" fontId="2" fillId="0" borderId="20" xfId="0" applyNumberFormat="1" applyFont="1" applyBorder="1"/>
    <xf numFmtId="37" fontId="1" fillId="0" borderId="30" xfId="0" applyNumberFormat="1" applyFont="1" applyBorder="1" applyAlignment="1">
      <alignment horizontal="left"/>
    </xf>
    <xf numFmtId="37" fontId="1" fillId="0" borderId="13" xfId="0" applyNumberFormat="1" applyFont="1" applyBorder="1"/>
    <xf numFmtId="37" fontId="1" fillId="0" borderId="12" xfId="0" applyNumberFormat="1" applyFont="1" applyBorder="1" applyAlignment="1">
      <alignment horizontal="center" vertical="center"/>
    </xf>
    <xf numFmtId="37" fontId="1" fillId="0" borderId="13" xfId="0" applyNumberFormat="1" applyFont="1" applyBorder="1" applyAlignment="1">
      <alignment horizontal="center" vertical="center"/>
    </xf>
    <xf numFmtId="37" fontId="1" fillId="0" borderId="34" xfId="0" applyNumberFormat="1" applyFont="1" applyBorder="1" applyAlignment="1">
      <alignment horizontal="center" vertical="center"/>
    </xf>
    <xf numFmtId="37" fontId="1" fillId="0" borderId="20" xfId="0" applyNumberFormat="1" applyFont="1" applyBorder="1" applyAlignment="1">
      <alignment horizontal="center" vertical="center"/>
    </xf>
    <xf numFmtId="37" fontId="2" fillId="0" borderId="30" xfId="0" applyNumberFormat="1" applyFont="1" applyBorder="1" applyAlignment="1">
      <alignment horizontal="center"/>
    </xf>
    <xf numFmtId="7" fontId="2" fillId="0" borderId="0" xfId="0" applyNumberFormat="1" applyFont="1"/>
    <xf numFmtId="7" fontId="2" fillId="0" borderId="27" xfId="0" applyNumberFormat="1" applyFont="1" applyBorder="1"/>
    <xf numFmtId="37" fontId="4" fillId="0" borderId="0" xfId="0" applyNumberFormat="1" applyFont="1"/>
    <xf numFmtId="49" fontId="2" fillId="0" borderId="0" xfId="0" applyNumberFormat="1" applyFont="1"/>
    <xf numFmtId="7" fontId="2" fillId="0" borderId="14" xfId="0" applyNumberFormat="1" applyFont="1" applyBorder="1"/>
    <xf numFmtId="49" fontId="2" fillId="0" borderId="0" xfId="0" applyNumberFormat="1" applyFont="1" applyAlignment="1">
      <alignment horizontal="left"/>
    </xf>
    <xf numFmtId="49" fontId="2" fillId="0" borderId="0" xfId="0" quotePrefix="1" applyNumberFormat="1" applyFont="1"/>
    <xf numFmtId="37" fontId="3" fillId="0" borderId="26" xfId="0" applyNumberFormat="1" applyFont="1" applyBorder="1"/>
    <xf numFmtId="37" fontId="2" fillId="0" borderId="25" xfId="0" applyNumberFormat="1" applyFont="1" applyBorder="1" applyAlignment="1">
      <alignment horizontal="center"/>
    </xf>
    <xf numFmtId="37" fontId="2" fillId="0" borderId="18" xfId="0" applyNumberFormat="1" applyFont="1" applyBorder="1" applyAlignment="1">
      <alignment horizontal="center"/>
    </xf>
    <xf numFmtId="37" fontId="2" fillId="0" borderId="35" xfId="0" applyNumberFormat="1" applyFont="1" applyBorder="1" applyAlignment="1">
      <alignment horizontal="centerContinuous"/>
    </xf>
    <xf numFmtId="37" fontId="3" fillId="0" borderId="5" xfId="0" applyNumberFormat="1" applyFont="1" applyBorder="1" applyAlignment="1">
      <alignment horizontal="center"/>
    </xf>
    <xf numFmtId="37" fontId="3" fillId="0" borderId="22" xfId="0" applyNumberFormat="1" applyFont="1" applyBorder="1" applyAlignment="1">
      <alignment horizontal="centerContinuous"/>
    </xf>
    <xf numFmtId="37" fontId="2" fillId="0" borderId="22" xfId="0" applyNumberFormat="1" applyFont="1" applyBorder="1" applyAlignment="1">
      <alignment horizontal="centerContinuous"/>
    </xf>
    <xf numFmtId="37" fontId="2" fillId="0" borderId="36" xfId="0" applyNumberFormat="1" applyFont="1" applyBorder="1"/>
    <xf numFmtId="49" fontId="3" fillId="0" borderId="0" xfId="0" applyNumberFormat="1" applyFont="1" applyAlignment="1">
      <alignment horizontal="centerContinuous"/>
    </xf>
    <xf numFmtId="37" fontId="11" fillId="0" borderId="0" xfId="1" applyNumberFormat="1" applyFont="1" applyAlignment="1" applyProtection="1"/>
    <xf numFmtId="37" fontId="12" fillId="0" borderId="0" xfId="0" applyNumberFormat="1" applyFont="1"/>
    <xf numFmtId="37" fontId="2" fillId="0" borderId="37" xfId="0" applyNumberFormat="1" applyFont="1" applyBorder="1"/>
    <xf numFmtId="49" fontId="2" fillId="0" borderId="0" xfId="0" applyNumberFormat="1" applyFont="1" applyAlignment="1">
      <alignment vertical="top"/>
    </xf>
    <xf numFmtId="37" fontId="2" fillId="0" borderId="22" xfId="0" applyNumberFormat="1" applyFont="1" applyBorder="1" applyAlignment="1">
      <alignment horizontal="center"/>
    </xf>
    <xf numFmtId="37" fontId="2" fillId="0" borderId="11" xfId="0" applyNumberFormat="1" applyFont="1" applyBorder="1" applyAlignment="1">
      <alignment horizontal="center"/>
    </xf>
    <xf numFmtId="37" fontId="2" fillId="0" borderId="34" xfId="0" applyNumberFormat="1" applyFont="1" applyBorder="1"/>
    <xf numFmtId="37" fontId="2" fillId="0" borderId="38" xfId="0" applyNumberFormat="1" applyFont="1" applyBorder="1"/>
    <xf numFmtId="37" fontId="2" fillId="0" borderId="39" xfId="0" applyNumberFormat="1" applyFont="1" applyBorder="1"/>
    <xf numFmtId="0" fontId="13" fillId="0" borderId="0" xfId="0" applyFont="1"/>
    <xf numFmtId="0" fontId="14" fillId="0" borderId="0" xfId="0" applyFont="1"/>
    <xf numFmtId="37" fontId="4" fillId="0" borderId="0" xfId="0" applyNumberFormat="1" applyFont="1" applyAlignment="1">
      <alignment horizontal="center"/>
    </xf>
    <xf numFmtId="37" fontId="4" fillId="0" borderId="5" xfId="0" applyNumberFormat="1" applyFont="1" applyBorder="1" applyAlignment="1">
      <alignment horizontal="center"/>
    </xf>
    <xf numFmtId="0" fontId="16" fillId="0" borderId="0" xfId="0" applyFont="1" applyAlignment="1">
      <alignment horizontal="center"/>
    </xf>
    <xf numFmtId="14" fontId="2" fillId="0" borderId="0" xfId="0" applyNumberFormat="1" applyFont="1" applyAlignment="1">
      <alignment horizontal="right"/>
    </xf>
    <xf numFmtId="14" fontId="2" fillId="0" borderId="10" xfId="0" applyNumberFormat="1" applyFont="1" applyBorder="1" applyAlignment="1">
      <alignment horizontal="center"/>
    </xf>
    <xf numFmtId="164" fontId="0" fillId="0" borderId="0" xfId="0" applyNumberFormat="1"/>
    <xf numFmtId="14" fontId="2" fillId="0" borderId="1" xfId="0" applyNumberFormat="1" applyFont="1" applyBorder="1" applyAlignment="1">
      <alignment horizontal="center"/>
    </xf>
    <xf numFmtId="37" fontId="2" fillId="0" borderId="16" xfId="0" applyNumberFormat="1" applyFont="1" applyBorder="1" applyAlignment="1">
      <alignment horizontal="centerContinuous"/>
    </xf>
    <xf numFmtId="37" fontId="2" fillId="0" borderId="15" xfId="0" applyNumberFormat="1" applyFont="1" applyBorder="1" applyAlignment="1">
      <alignment horizontal="centerContinuous"/>
    </xf>
    <xf numFmtId="37" fontId="2" fillId="0" borderId="13" xfId="0" applyNumberFormat="1" applyFont="1" applyBorder="1" applyAlignment="1">
      <alignment horizontal="centerContinuous"/>
    </xf>
    <xf numFmtId="10" fontId="2" fillId="0" borderId="0" xfId="0" applyNumberFormat="1" applyFont="1"/>
    <xf numFmtId="37" fontId="3" fillId="0" borderId="0" xfId="0" applyNumberFormat="1" applyFont="1"/>
    <xf numFmtId="37" fontId="2" fillId="0" borderId="40" xfId="0" applyNumberFormat="1" applyFont="1" applyBorder="1"/>
    <xf numFmtId="37" fontId="2" fillId="0" borderId="41" xfId="0" applyNumberFormat="1" applyFont="1" applyBorder="1"/>
    <xf numFmtId="10" fontId="2" fillId="0" borderId="23" xfId="0" applyNumberFormat="1" applyFont="1" applyBorder="1"/>
    <xf numFmtId="0" fontId="14" fillId="0" borderId="0" xfId="0" applyFont="1" applyAlignment="1">
      <alignment horizontal="center"/>
    </xf>
    <xf numFmtId="37" fontId="2" fillId="0" borderId="42" xfId="0" applyNumberFormat="1" applyFont="1" applyBorder="1"/>
    <xf numFmtId="37" fontId="2" fillId="0" borderId="43" xfId="0" applyNumberFormat="1" applyFont="1" applyBorder="1" applyAlignment="1">
      <alignment horizontal="center"/>
    </xf>
    <xf numFmtId="37" fontId="2" fillId="0" borderId="41" xfId="0" applyNumberFormat="1" applyFont="1" applyBorder="1" applyAlignment="1">
      <alignment horizontal="center"/>
    </xf>
    <xf numFmtId="37" fontId="2" fillId="0" borderId="23" xfId="0" applyNumberFormat="1" applyFont="1" applyBorder="1" applyAlignment="1">
      <alignment horizontal="center"/>
    </xf>
    <xf numFmtId="0" fontId="2" fillId="0" borderId="41" xfId="0" quotePrefix="1" applyFont="1" applyBorder="1" applyAlignment="1">
      <alignment horizontal="left"/>
    </xf>
    <xf numFmtId="0" fontId="2" fillId="0" borderId="23" xfId="0" quotePrefix="1" applyFont="1" applyBorder="1" applyAlignment="1">
      <alignment horizontal="center"/>
    </xf>
    <xf numFmtId="0" fontId="2" fillId="0" borderId="4" xfId="0" quotePrefix="1" applyFont="1" applyBorder="1" applyAlignment="1">
      <alignment horizontal="center"/>
    </xf>
    <xf numFmtId="37" fontId="12" fillId="0" borderId="25" xfId="0" applyNumberFormat="1" applyFont="1" applyBorder="1"/>
    <xf numFmtId="37" fontId="12" fillId="0" borderId="26" xfId="0" applyNumberFormat="1" applyFont="1" applyBorder="1"/>
    <xf numFmtId="165" fontId="2" fillId="0" borderId="0" xfId="0" applyNumberFormat="1" applyFont="1" applyAlignment="1">
      <alignment horizontal="centerContinuous"/>
    </xf>
    <xf numFmtId="37" fontId="2" fillId="0" borderId="28" xfId="0" applyNumberFormat="1" applyFont="1" applyBorder="1" applyAlignment="1">
      <alignment horizontal="center"/>
    </xf>
    <xf numFmtId="37" fontId="2" fillId="0" borderId="44" xfId="0" applyNumberFormat="1" applyFont="1" applyBorder="1" applyAlignment="1">
      <alignment horizontal="center"/>
    </xf>
    <xf numFmtId="14" fontId="1" fillId="0" borderId="10" xfId="0" applyNumberFormat="1" applyFont="1" applyBorder="1" applyAlignment="1">
      <alignment horizontal="center"/>
    </xf>
    <xf numFmtId="14" fontId="1" fillId="0" borderId="1" xfId="0" applyNumberFormat="1" applyFont="1" applyBorder="1" applyAlignment="1">
      <alignment horizontal="center"/>
    </xf>
    <xf numFmtId="14" fontId="1" fillId="0" borderId="46" xfId="0" applyNumberFormat="1" applyFont="1" applyBorder="1" applyAlignment="1">
      <alignment horizontal="center"/>
    </xf>
    <xf numFmtId="14" fontId="1" fillId="0" borderId="17" xfId="0" applyNumberFormat="1" applyFont="1" applyBorder="1" applyAlignment="1">
      <alignment horizontal="center"/>
    </xf>
    <xf numFmtId="166" fontId="12" fillId="0" borderId="26" xfId="0" quotePrefix="1" applyNumberFormat="1" applyFont="1" applyBorder="1" applyAlignment="1">
      <alignment horizontal="right"/>
    </xf>
    <xf numFmtId="166" fontId="12" fillId="0" borderId="27" xfId="0" applyNumberFormat="1" applyFont="1" applyBorder="1" applyAlignment="1">
      <alignment horizontal="right"/>
    </xf>
    <xf numFmtId="164" fontId="2" fillId="0" borderId="35" xfId="0" applyNumberFormat="1" applyFont="1" applyBorder="1" applyAlignment="1">
      <alignment horizontal="left"/>
    </xf>
    <xf numFmtId="37" fontId="2" fillId="0" borderId="0" xfId="0" applyNumberFormat="1" applyFont="1" applyAlignment="1">
      <alignment horizontal="center"/>
    </xf>
    <xf numFmtId="37" fontId="2" fillId="0" borderId="45" xfId="0" applyNumberFormat="1" applyFont="1" applyBorder="1" applyAlignment="1">
      <alignment horizontal="center"/>
    </xf>
    <xf numFmtId="37" fontId="2" fillId="0" borderId="35" xfId="0" applyNumberFormat="1" applyFont="1" applyBorder="1" applyAlignment="1">
      <alignment horizontal="center"/>
    </xf>
    <xf numFmtId="37" fontId="2" fillId="0" borderId="24" xfId="0" applyNumberFormat="1" applyFont="1" applyBorder="1" applyAlignment="1">
      <alignment horizontal="center"/>
    </xf>
    <xf numFmtId="37" fontId="2" fillId="0" borderId="14" xfId="0" applyNumberFormat="1" applyFont="1" applyBorder="1" applyAlignment="1">
      <alignment horizontal="center"/>
    </xf>
    <xf numFmtId="37" fontId="2" fillId="0" borderId="20" xfId="0" applyNumberFormat="1" applyFont="1" applyBorder="1" applyAlignment="1">
      <alignment horizontal="center"/>
    </xf>
    <xf numFmtId="37" fontId="2" fillId="0" borderId="22" xfId="0" applyNumberFormat="1" applyFont="1" applyBorder="1" applyAlignment="1">
      <alignment horizontal="center"/>
    </xf>
    <xf numFmtId="37" fontId="2" fillId="0" borderId="11" xfId="0" applyNumberFormat="1" applyFont="1" applyBorder="1" applyAlignment="1">
      <alignment horizontal="center"/>
    </xf>
    <xf numFmtId="37" fontId="2" fillId="0" borderId="15" xfId="2" applyNumberFormat="1" applyFont="1" applyBorder="1" applyAlignment="1">
      <alignment wrapText="1"/>
    </xf>
    <xf numFmtId="0" fontId="0" fillId="0" borderId="15" xfId="0" applyBorder="1"/>
    <xf numFmtId="37" fontId="2" fillId="0" borderId="0" xfId="0" applyNumberFormat="1" applyFont="1" applyAlignment="1">
      <alignment wrapText="1"/>
    </xf>
    <xf numFmtId="37" fontId="2" fillId="0" borderId="14" xfId="0" applyNumberFormat="1" applyFont="1" applyBorder="1"/>
  </cellXfs>
  <cellStyles count="3">
    <cellStyle name="Hyperlink"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I161"/>
  <sheetViews>
    <sheetView tabSelected="1" showOutlineSymbols="0" zoomScale="90" zoomScaleNormal="90" workbookViewId="0">
      <selection activeCell="B8" sqref="B8"/>
    </sheetView>
  </sheetViews>
  <sheetFormatPr defaultColWidth="9.6640625" defaultRowHeight="15" x14ac:dyDescent="0.2"/>
  <cols>
    <col min="1" max="1" width="12.5546875" style="99" customWidth="1"/>
    <col min="2" max="3" width="10" style="99" customWidth="1"/>
    <col min="4" max="4" width="20.88671875" style="99" customWidth="1"/>
    <col min="5" max="5" width="7.77734375" style="99" customWidth="1"/>
    <col min="6" max="6" width="6.21875" style="99" customWidth="1"/>
    <col min="7" max="7" width="10" style="99" customWidth="1"/>
    <col min="8" max="8" width="4.6640625" style="5" customWidth="1"/>
    <col min="9" max="9" width="2.77734375" style="5" customWidth="1"/>
    <col min="10" max="16384" width="9.6640625" style="5"/>
  </cols>
  <sheetData>
    <row r="1" spans="1:9" ht="18" customHeight="1" x14ac:dyDescent="0.2">
      <c r="A1" s="98" t="s">
        <v>411</v>
      </c>
      <c r="B1" s="99" t="s">
        <v>12</v>
      </c>
    </row>
    <row r="2" spans="1:9" ht="18" customHeight="1" x14ac:dyDescent="0.2">
      <c r="A2" s="98" t="s">
        <v>422</v>
      </c>
      <c r="B2" s="99" t="s">
        <v>21</v>
      </c>
      <c r="I2" s="5" t="s">
        <v>13</v>
      </c>
    </row>
    <row r="3" spans="1:9" ht="18" customHeight="1" x14ac:dyDescent="0.2">
      <c r="A3" s="98" t="s">
        <v>412</v>
      </c>
      <c r="B3" s="99" t="s">
        <v>15</v>
      </c>
    </row>
    <row r="4" spans="1:9" ht="18" customHeight="1" x14ac:dyDescent="0.2">
      <c r="A4" s="98" t="s">
        <v>413</v>
      </c>
      <c r="B4" s="99" t="s">
        <v>40</v>
      </c>
    </row>
    <row r="5" spans="1:9" ht="18" customHeight="1" x14ac:dyDescent="0.2">
      <c r="A5" s="98" t="s">
        <v>414</v>
      </c>
      <c r="B5" s="99" t="s">
        <v>56</v>
      </c>
    </row>
    <row r="6" spans="1:9" ht="18" customHeight="1" x14ac:dyDescent="0.2">
      <c r="A6" s="98" t="s">
        <v>415</v>
      </c>
      <c r="B6" s="99" t="s">
        <v>4</v>
      </c>
    </row>
    <row r="7" spans="1:9" ht="18" customHeight="1" x14ac:dyDescent="0.2">
      <c r="A7" s="98" t="s">
        <v>416</v>
      </c>
      <c r="B7" s="99" t="s">
        <v>5</v>
      </c>
    </row>
    <row r="8" spans="1:9" ht="18" customHeight="1" x14ac:dyDescent="0.2">
      <c r="A8" s="98" t="s">
        <v>417</v>
      </c>
      <c r="B8" s="99" t="s">
        <v>94</v>
      </c>
    </row>
    <row r="9" spans="1:9" ht="18" customHeight="1" x14ac:dyDescent="0.2">
      <c r="A9" s="98" t="s">
        <v>423</v>
      </c>
      <c r="B9" s="99" t="s">
        <v>7</v>
      </c>
    </row>
    <row r="10" spans="1:9" ht="18" customHeight="1" x14ac:dyDescent="0.2">
      <c r="A10" s="98" t="s">
        <v>424</v>
      </c>
      <c r="B10" s="99" t="s">
        <v>8</v>
      </c>
    </row>
    <row r="11" spans="1:9" ht="18" customHeight="1" x14ac:dyDescent="0.2">
      <c r="A11" s="98" t="s">
        <v>425</v>
      </c>
      <c r="B11" s="99" t="s">
        <v>107</v>
      </c>
    </row>
    <row r="12" spans="1:9" ht="18" customHeight="1" x14ac:dyDescent="0.2">
      <c r="A12" s="98" t="s">
        <v>426</v>
      </c>
      <c r="B12" s="99" t="s">
        <v>10</v>
      </c>
    </row>
    <row r="13" spans="1:9" ht="18" customHeight="1" x14ac:dyDescent="0.2">
      <c r="A13" s="98" t="s">
        <v>420</v>
      </c>
      <c r="B13" s="99" t="s">
        <v>11</v>
      </c>
      <c r="E13" s="5"/>
      <c r="F13" s="5"/>
      <c r="G13" s="5"/>
    </row>
    <row r="14" spans="1:9" ht="18" customHeight="1" x14ac:dyDescent="0.2">
      <c r="A14" s="98" t="s">
        <v>421</v>
      </c>
      <c r="B14" s="99" t="s">
        <v>20</v>
      </c>
      <c r="E14" s="5"/>
      <c r="F14" s="5"/>
      <c r="G14" s="5"/>
    </row>
    <row r="15" spans="1:9" ht="18" customHeight="1" x14ac:dyDescent="0.2"/>
    <row r="16" spans="1:9" ht="18" customHeight="1" x14ac:dyDescent="0.2"/>
    <row r="17" spans="4:7" ht="18" customHeight="1" x14ac:dyDescent="0.2"/>
    <row r="18" spans="4:7" ht="18" customHeight="1" x14ac:dyDescent="0.2"/>
    <row r="19" spans="4:7" ht="18" customHeight="1" x14ac:dyDescent="0.2">
      <c r="D19" s="132" t="s">
        <v>266</v>
      </c>
      <c r="E19" s="133"/>
      <c r="F19" s="141" t="s">
        <v>508</v>
      </c>
      <c r="G19" s="142"/>
    </row>
    <row r="161" ht="12" customHeight="1" x14ac:dyDescent="0.2"/>
  </sheetData>
  <mergeCells count="1">
    <mergeCell ref="F19:G19"/>
  </mergeCells>
  <phoneticPr fontId="0" type="noConversion"/>
  <hyperlinks>
    <hyperlink ref="A1" location="'Page 1'!A1" display="Page 1" xr:uid="{00000000-0004-0000-0000-000000000000}"/>
    <hyperlink ref="A2" location="'Pages 2-3'!A1" display="Pages 2-3" xr:uid="{00000000-0004-0000-0000-000001000000}"/>
    <hyperlink ref="A3" location="'Page 4'!A1" display="Page 4" xr:uid="{00000000-0004-0000-0000-000002000000}"/>
    <hyperlink ref="A4" location="'Page 5'!A1" display="Page 5" xr:uid="{00000000-0004-0000-0000-000003000000}"/>
    <hyperlink ref="A5" location="'Page 6'!A1" display="Page 6" xr:uid="{00000000-0004-0000-0000-000004000000}"/>
    <hyperlink ref="A6" location="'Page 7'!A1" display="Page 7" xr:uid="{00000000-0004-0000-0000-000005000000}"/>
    <hyperlink ref="A7" location="'Page 8'!A1" display="Page 8" xr:uid="{00000000-0004-0000-0000-000006000000}"/>
    <hyperlink ref="A8" location="'Page 9'!A1" display="Page 9" xr:uid="{00000000-0004-0000-0000-000007000000}"/>
    <hyperlink ref="A9" location="'Pages 10-11'!A1" display="Pages 10-11" xr:uid="{00000000-0004-0000-0000-000008000000}"/>
    <hyperlink ref="A10" location="'Pages 12-13'!A1" display="Pages 12-13" xr:uid="{00000000-0004-0000-0000-000009000000}"/>
    <hyperlink ref="A11" location="'Pages 14-15'!A1" display="Pages 14-15" xr:uid="{00000000-0004-0000-0000-00000A000000}"/>
    <hyperlink ref="A12" location="'Pages 16-17'!A1" display="Pages 16-17" xr:uid="{00000000-0004-0000-0000-00000B000000}"/>
    <hyperlink ref="A13" location="'Pages 18-19'!A1" display="Pages 18-19" xr:uid="{00000000-0004-0000-0000-00000C000000}"/>
    <hyperlink ref="A14" location="'Page 20'!A1" display="Page 20" xr:uid="{00000000-0004-0000-0000-00000D000000}"/>
  </hyperlinks>
  <pageMargins left="0.25" right="0.3" top="0.5" bottom="0.25" header="0.5" footer="0.5"/>
  <pageSetup paperSize="5"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75"/>
  <sheetViews>
    <sheetView zoomScaleNormal="100" workbookViewId="0"/>
  </sheetViews>
  <sheetFormatPr defaultRowHeight="15" x14ac:dyDescent="0.2"/>
  <cols>
    <col min="1" max="11" width="11.5546875" style="5" customWidth="1"/>
    <col min="13" max="13" width="11.109375" customWidth="1"/>
  </cols>
  <sheetData>
    <row r="1" spans="1:11" x14ac:dyDescent="0.2">
      <c r="A1" s="5" t="s">
        <v>493</v>
      </c>
      <c r="K1" s="8" t="s">
        <v>419</v>
      </c>
    </row>
    <row r="2" spans="1:11" x14ac:dyDescent="0.2">
      <c r="A2" s="5" t="s">
        <v>7</v>
      </c>
      <c r="H2" s="5" t="s">
        <v>2</v>
      </c>
    </row>
    <row r="3" spans="1:11" x14ac:dyDescent="0.2">
      <c r="A3" s="5" t="s">
        <v>18</v>
      </c>
    </row>
    <row r="6" spans="1:11" x14ac:dyDescent="0.2">
      <c r="A6" s="18" t="s">
        <v>54</v>
      </c>
      <c r="B6" s="11" t="s">
        <v>55</v>
      </c>
      <c r="C6" s="12"/>
      <c r="D6" s="12"/>
      <c r="E6" s="12"/>
      <c r="F6" s="12"/>
      <c r="G6" s="12"/>
      <c r="H6" s="12"/>
      <c r="I6" s="12"/>
      <c r="J6" s="12"/>
      <c r="K6" s="13"/>
    </row>
    <row r="7" spans="1:11" x14ac:dyDescent="0.2">
      <c r="A7" s="24" t="s">
        <v>65</v>
      </c>
      <c r="B7" s="58">
        <f>+'Page 9'!B7</f>
        <v>2016</v>
      </c>
      <c r="C7" s="59" t="s">
        <v>2</v>
      </c>
      <c r="D7" s="59" t="s">
        <v>2</v>
      </c>
      <c r="E7" s="59" t="s">
        <v>2</v>
      </c>
      <c r="F7" s="59" t="s">
        <v>2</v>
      </c>
      <c r="G7" s="59" t="s">
        <v>2</v>
      </c>
      <c r="H7" s="59" t="s">
        <v>2</v>
      </c>
      <c r="I7" s="59" t="s">
        <v>2</v>
      </c>
      <c r="J7" s="59" t="s">
        <v>2</v>
      </c>
      <c r="K7" s="60" t="s">
        <v>2</v>
      </c>
    </row>
    <row r="8" spans="1:11" x14ac:dyDescent="0.2">
      <c r="A8" s="24" t="s">
        <v>86</v>
      </c>
      <c r="B8" s="24" t="s">
        <v>397</v>
      </c>
      <c r="C8" s="56">
        <f>+'Page 9'!C8</f>
        <v>2017</v>
      </c>
      <c r="D8" s="56">
        <f>+'Page 9'!D8</f>
        <v>2018</v>
      </c>
      <c r="E8" s="56">
        <f>+'Page 9'!E8</f>
        <v>2019</v>
      </c>
      <c r="F8" s="56">
        <f>+'Page 9'!F8</f>
        <v>2020</v>
      </c>
      <c r="G8" s="56">
        <f>+'Page 9'!G8</f>
        <v>2021</v>
      </c>
      <c r="H8" s="56">
        <f>+'Page 9'!H8</f>
        <v>2022</v>
      </c>
      <c r="I8" s="56">
        <f>+'Page 9'!I8</f>
        <v>2023</v>
      </c>
      <c r="J8" s="56">
        <f>+'Page 9'!J8</f>
        <v>2024</v>
      </c>
      <c r="K8" s="130">
        <f>+'Page 9'!K8</f>
        <v>2025</v>
      </c>
    </row>
    <row r="9" spans="1:11" x14ac:dyDescent="0.2">
      <c r="A9" s="39"/>
      <c r="B9" s="39"/>
      <c r="C9" s="39"/>
      <c r="D9" s="39"/>
      <c r="E9" s="39"/>
      <c r="F9" s="39"/>
      <c r="G9" s="39"/>
      <c r="H9" s="39"/>
      <c r="I9" s="39"/>
      <c r="J9" s="39"/>
      <c r="K9" s="40"/>
    </row>
    <row r="10" spans="1:11" x14ac:dyDescent="0.2">
      <c r="A10" s="57" t="str">
        <f>+'Page 9'!A10</f>
        <v>2016 &amp; Prior</v>
      </c>
      <c r="B10" s="23">
        <v>0</v>
      </c>
      <c r="C10" s="23">
        <v>0</v>
      </c>
      <c r="D10" s="23">
        <v>0</v>
      </c>
      <c r="E10" s="23">
        <v>0</v>
      </c>
      <c r="F10" s="23">
        <v>0</v>
      </c>
      <c r="G10" s="23">
        <v>0</v>
      </c>
      <c r="H10" s="23">
        <v>0</v>
      </c>
      <c r="I10" s="23">
        <v>0</v>
      </c>
      <c r="J10" s="23">
        <v>0</v>
      </c>
      <c r="K10" s="25">
        <v>0</v>
      </c>
    </row>
    <row r="11" spans="1:11" x14ac:dyDescent="0.2">
      <c r="A11" s="57">
        <f>+'Page 9'!A11</f>
        <v>2017</v>
      </c>
      <c r="B11" s="28" t="s">
        <v>99</v>
      </c>
      <c r="C11" s="23">
        <v>0</v>
      </c>
      <c r="D11" s="23">
        <v>0</v>
      </c>
      <c r="E11" s="23">
        <v>0</v>
      </c>
      <c r="F11" s="23">
        <v>0</v>
      </c>
      <c r="G11" s="23">
        <v>0</v>
      </c>
      <c r="H11" s="23">
        <v>0</v>
      </c>
      <c r="I11" s="23">
        <v>0</v>
      </c>
      <c r="J11" s="23">
        <v>0</v>
      </c>
      <c r="K11" s="25">
        <v>0</v>
      </c>
    </row>
    <row r="12" spans="1:11" x14ac:dyDescent="0.2">
      <c r="A12" s="57">
        <f>+'Page 9'!A12</f>
        <v>2018</v>
      </c>
      <c r="B12" s="28" t="s">
        <v>99</v>
      </c>
      <c r="C12" s="28" t="s">
        <v>99</v>
      </c>
      <c r="D12" s="23">
        <v>0</v>
      </c>
      <c r="E12" s="23">
        <v>0</v>
      </c>
      <c r="F12" s="23">
        <v>0</v>
      </c>
      <c r="G12" s="23">
        <v>0</v>
      </c>
      <c r="H12" s="23">
        <v>0</v>
      </c>
      <c r="I12" s="23">
        <v>0</v>
      </c>
      <c r="J12" s="23">
        <v>0</v>
      </c>
      <c r="K12" s="25">
        <v>0</v>
      </c>
    </row>
    <row r="13" spans="1:11" x14ac:dyDescent="0.2">
      <c r="A13" s="57">
        <f>+'Page 9'!A13</f>
        <v>2019</v>
      </c>
      <c r="B13" s="28" t="s">
        <v>99</v>
      </c>
      <c r="C13" s="28" t="s">
        <v>99</v>
      </c>
      <c r="D13" s="28" t="s">
        <v>99</v>
      </c>
      <c r="E13" s="23">
        <v>0</v>
      </c>
      <c r="F13" s="23">
        <v>0</v>
      </c>
      <c r="G13" s="23">
        <v>0</v>
      </c>
      <c r="H13" s="23">
        <v>0</v>
      </c>
      <c r="I13" s="23">
        <v>0</v>
      </c>
      <c r="J13" s="23">
        <v>0</v>
      </c>
      <c r="K13" s="25">
        <v>0</v>
      </c>
    </row>
    <row r="14" spans="1:11" x14ac:dyDescent="0.2">
      <c r="A14" s="57">
        <f>+'Page 9'!A14</f>
        <v>2020</v>
      </c>
      <c r="B14" s="28" t="s">
        <v>99</v>
      </c>
      <c r="C14" s="28" t="s">
        <v>99</v>
      </c>
      <c r="D14" s="28" t="s">
        <v>99</v>
      </c>
      <c r="E14" s="28" t="s">
        <v>99</v>
      </c>
      <c r="F14" s="23">
        <v>0</v>
      </c>
      <c r="G14" s="23">
        <v>0</v>
      </c>
      <c r="H14" s="23">
        <v>0</v>
      </c>
      <c r="I14" s="23">
        <v>0</v>
      </c>
      <c r="J14" s="23">
        <v>0</v>
      </c>
      <c r="K14" s="25">
        <v>0</v>
      </c>
    </row>
    <row r="15" spans="1:11" x14ac:dyDescent="0.2">
      <c r="A15" s="57">
        <f>+'Page 9'!A15</f>
        <v>2021</v>
      </c>
      <c r="B15" s="28" t="s">
        <v>99</v>
      </c>
      <c r="C15" s="28" t="s">
        <v>99</v>
      </c>
      <c r="D15" s="28" t="s">
        <v>99</v>
      </c>
      <c r="E15" s="28" t="s">
        <v>99</v>
      </c>
      <c r="F15" s="28" t="s">
        <v>99</v>
      </c>
      <c r="G15" s="23">
        <v>0</v>
      </c>
      <c r="H15" s="23">
        <v>0</v>
      </c>
      <c r="I15" s="23">
        <v>0</v>
      </c>
      <c r="J15" s="23">
        <v>0</v>
      </c>
      <c r="K15" s="25">
        <v>0</v>
      </c>
    </row>
    <row r="16" spans="1:11" x14ac:dyDescent="0.2">
      <c r="A16" s="57">
        <f>+'Page 9'!A16</f>
        <v>2022</v>
      </c>
      <c r="B16" s="28" t="s">
        <v>99</v>
      </c>
      <c r="C16" s="28" t="s">
        <v>99</v>
      </c>
      <c r="D16" s="28" t="s">
        <v>99</v>
      </c>
      <c r="E16" s="28" t="s">
        <v>99</v>
      </c>
      <c r="F16" s="28" t="s">
        <v>99</v>
      </c>
      <c r="G16" s="28" t="s">
        <v>99</v>
      </c>
      <c r="H16" s="23">
        <v>0</v>
      </c>
      <c r="I16" s="23">
        <v>0</v>
      </c>
      <c r="J16" s="23">
        <v>0</v>
      </c>
      <c r="K16" s="25">
        <v>0</v>
      </c>
    </row>
    <row r="17" spans="1:11" x14ac:dyDescent="0.2">
      <c r="A17" s="57">
        <f>+'Page 9'!A17</f>
        <v>2023</v>
      </c>
      <c r="B17" s="28" t="s">
        <v>99</v>
      </c>
      <c r="C17" s="28" t="s">
        <v>99</v>
      </c>
      <c r="D17" s="28" t="s">
        <v>99</v>
      </c>
      <c r="E17" s="28" t="s">
        <v>99</v>
      </c>
      <c r="F17" s="28" t="s">
        <v>99</v>
      </c>
      <c r="G17" s="28" t="s">
        <v>99</v>
      </c>
      <c r="H17" s="28" t="s">
        <v>99</v>
      </c>
      <c r="I17" s="23">
        <v>0</v>
      </c>
      <c r="J17" s="23">
        <v>0</v>
      </c>
      <c r="K17" s="25">
        <v>0</v>
      </c>
    </row>
    <row r="18" spans="1:11" x14ac:dyDescent="0.2">
      <c r="A18" s="57">
        <f>+'Page 9'!A18</f>
        <v>2024</v>
      </c>
      <c r="B18" s="28" t="s">
        <v>99</v>
      </c>
      <c r="C18" s="28" t="s">
        <v>99</v>
      </c>
      <c r="D18" s="28" t="s">
        <v>99</v>
      </c>
      <c r="E18" s="28" t="s">
        <v>99</v>
      </c>
      <c r="F18" s="28" t="s">
        <v>99</v>
      </c>
      <c r="G18" s="28" t="s">
        <v>99</v>
      </c>
      <c r="H18" s="28" t="s">
        <v>99</v>
      </c>
      <c r="I18" s="28" t="s">
        <v>99</v>
      </c>
      <c r="J18" s="23">
        <v>0</v>
      </c>
      <c r="K18" s="25">
        <v>0</v>
      </c>
    </row>
    <row r="19" spans="1:11" x14ac:dyDescent="0.2">
      <c r="A19" s="57">
        <f>+'Page 9'!A19</f>
        <v>2025</v>
      </c>
      <c r="B19" s="28" t="s">
        <v>99</v>
      </c>
      <c r="C19" s="28" t="s">
        <v>99</v>
      </c>
      <c r="D19" s="28" t="s">
        <v>99</v>
      </c>
      <c r="E19" s="28" t="s">
        <v>99</v>
      </c>
      <c r="F19" s="28" t="s">
        <v>99</v>
      </c>
      <c r="G19" s="28" t="s">
        <v>99</v>
      </c>
      <c r="H19" s="28" t="s">
        <v>99</v>
      </c>
      <c r="I19" s="28" t="s">
        <v>99</v>
      </c>
      <c r="J19" s="28" t="s">
        <v>99</v>
      </c>
      <c r="K19" s="47">
        <v>0</v>
      </c>
    </row>
    <row r="20" spans="1:11" x14ac:dyDescent="0.2">
      <c r="A20" s="10"/>
      <c r="B20" s="10"/>
      <c r="C20" s="10"/>
      <c r="D20" s="10"/>
      <c r="E20" s="10"/>
      <c r="F20" s="10"/>
      <c r="G20" s="10"/>
      <c r="H20" s="10"/>
      <c r="I20" s="10"/>
      <c r="J20" s="10"/>
      <c r="K20" s="10"/>
    </row>
    <row r="21" spans="1:11" x14ac:dyDescent="0.2">
      <c r="A21" s="18" t="s">
        <v>54</v>
      </c>
      <c r="B21" s="116" t="s">
        <v>143</v>
      </c>
      <c r="C21" s="117"/>
      <c r="D21" s="117"/>
      <c r="E21" s="117"/>
      <c r="F21" s="117"/>
      <c r="G21" s="117"/>
      <c r="H21" s="117"/>
      <c r="I21" s="117"/>
      <c r="J21" s="117"/>
      <c r="K21" s="118"/>
    </row>
    <row r="22" spans="1:11" x14ac:dyDescent="0.2">
      <c r="A22" s="24" t="s">
        <v>65</v>
      </c>
      <c r="B22" s="58">
        <f>+B7</f>
        <v>2016</v>
      </c>
      <c r="C22" s="59" t="s">
        <v>2</v>
      </c>
      <c r="D22" s="59" t="s">
        <v>2</v>
      </c>
      <c r="E22" s="59" t="s">
        <v>2</v>
      </c>
      <c r="F22" s="59" t="s">
        <v>2</v>
      </c>
      <c r="G22" s="59" t="s">
        <v>2</v>
      </c>
      <c r="H22" s="59" t="s">
        <v>2</v>
      </c>
      <c r="I22" s="59" t="s">
        <v>2</v>
      </c>
      <c r="J22" s="59" t="s">
        <v>2</v>
      </c>
      <c r="K22" s="60" t="s">
        <v>2</v>
      </c>
    </row>
    <row r="23" spans="1:11" x14ac:dyDescent="0.2">
      <c r="A23" s="24" t="s">
        <v>86</v>
      </c>
      <c r="B23" s="24" t="s">
        <v>397</v>
      </c>
      <c r="C23" s="56">
        <f>+C8</f>
        <v>2017</v>
      </c>
      <c r="D23" s="56">
        <f t="shared" ref="D23:K23" si="0">+D8</f>
        <v>2018</v>
      </c>
      <c r="E23" s="56">
        <f t="shared" si="0"/>
        <v>2019</v>
      </c>
      <c r="F23" s="56">
        <f t="shared" si="0"/>
        <v>2020</v>
      </c>
      <c r="G23" s="56">
        <f t="shared" si="0"/>
        <v>2021</v>
      </c>
      <c r="H23" s="56">
        <f t="shared" si="0"/>
        <v>2022</v>
      </c>
      <c r="I23" s="56">
        <f t="shared" si="0"/>
        <v>2023</v>
      </c>
      <c r="J23" s="56">
        <f t="shared" si="0"/>
        <v>2024</v>
      </c>
      <c r="K23" s="130">
        <f t="shared" si="0"/>
        <v>2025</v>
      </c>
    </row>
    <row r="24" spans="1:11" x14ac:dyDescent="0.2">
      <c r="A24" s="22"/>
      <c r="B24" s="22"/>
      <c r="C24" s="22"/>
      <c r="D24" s="22"/>
      <c r="E24" s="22"/>
      <c r="F24" s="22"/>
      <c r="G24" s="22"/>
      <c r="H24" s="22"/>
      <c r="I24" s="22"/>
      <c r="J24" s="22"/>
      <c r="K24" s="31"/>
    </row>
    <row r="25" spans="1:11" x14ac:dyDescent="0.2">
      <c r="A25" s="57" t="str">
        <f>+A10</f>
        <v>2016 &amp; Prior</v>
      </c>
      <c r="B25" s="23">
        <v>0</v>
      </c>
      <c r="C25" s="23">
        <v>0</v>
      </c>
      <c r="D25" s="23">
        <v>0</v>
      </c>
      <c r="E25" s="23">
        <v>0</v>
      </c>
      <c r="F25" s="23">
        <v>0</v>
      </c>
      <c r="G25" s="23">
        <v>0</v>
      </c>
      <c r="H25" s="23">
        <v>0</v>
      </c>
      <c r="I25" s="23">
        <v>0</v>
      </c>
      <c r="J25" s="23">
        <v>0</v>
      </c>
      <c r="K25" s="25">
        <v>0</v>
      </c>
    </row>
    <row r="26" spans="1:11" x14ac:dyDescent="0.2">
      <c r="A26" s="57">
        <f t="shared" ref="A26:A33" si="1">+A11</f>
        <v>2017</v>
      </c>
      <c r="B26" s="28" t="s">
        <v>99</v>
      </c>
      <c r="C26" s="23">
        <v>0</v>
      </c>
      <c r="D26" s="23">
        <v>0</v>
      </c>
      <c r="E26" s="23">
        <v>0</v>
      </c>
      <c r="F26" s="23">
        <v>0</v>
      </c>
      <c r="G26" s="23">
        <v>0</v>
      </c>
      <c r="H26" s="23">
        <v>0</v>
      </c>
      <c r="I26" s="23">
        <v>0</v>
      </c>
      <c r="J26" s="23">
        <v>0</v>
      </c>
      <c r="K26" s="25">
        <v>0</v>
      </c>
    </row>
    <row r="27" spans="1:11" x14ac:dyDescent="0.2">
      <c r="A27" s="57">
        <f t="shared" si="1"/>
        <v>2018</v>
      </c>
      <c r="B27" s="28" t="s">
        <v>99</v>
      </c>
      <c r="C27" s="28" t="s">
        <v>99</v>
      </c>
      <c r="D27" s="23">
        <v>0</v>
      </c>
      <c r="E27" s="23">
        <v>0</v>
      </c>
      <c r="F27" s="23">
        <v>0</v>
      </c>
      <c r="G27" s="23">
        <v>0</v>
      </c>
      <c r="H27" s="23">
        <v>0</v>
      </c>
      <c r="I27" s="23">
        <v>0</v>
      </c>
      <c r="J27" s="23">
        <v>0</v>
      </c>
      <c r="K27" s="25">
        <v>0</v>
      </c>
    </row>
    <row r="28" spans="1:11" x14ac:dyDescent="0.2">
      <c r="A28" s="57">
        <f t="shared" si="1"/>
        <v>2019</v>
      </c>
      <c r="B28" s="28" t="s">
        <v>99</v>
      </c>
      <c r="C28" s="28" t="s">
        <v>99</v>
      </c>
      <c r="D28" s="28" t="s">
        <v>99</v>
      </c>
      <c r="E28" s="23">
        <v>0</v>
      </c>
      <c r="F28" s="23">
        <v>0</v>
      </c>
      <c r="G28" s="23">
        <v>0</v>
      </c>
      <c r="H28" s="23">
        <v>0</v>
      </c>
      <c r="I28" s="23">
        <v>0</v>
      </c>
      <c r="J28" s="23">
        <v>0</v>
      </c>
      <c r="K28" s="25">
        <v>0</v>
      </c>
    </row>
    <row r="29" spans="1:11" x14ac:dyDescent="0.2">
      <c r="A29" s="57">
        <f t="shared" si="1"/>
        <v>2020</v>
      </c>
      <c r="B29" s="28" t="s">
        <v>99</v>
      </c>
      <c r="C29" s="28" t="s">
        <v>99</v>
      </c>
      <c r="D29" s="28" t="s">
        <v>99</v>
      </c>
      <c r="E29" s="28" t="s">
        <v>99</v>
      </c>
      <c r="F29" s="23">
        <v>0</v>
      </c>
      <c r="G29" s="23">
        <v>0</v>
      </c>
      <c r="H29" s="23">
        <v>0</v>
      </c>
      <c r="I29" s="23">
        <v>0</v>
      </c>
      <c r="J29" s="23">
        <v>0</v>
      </c>
      <c r="K29" s="25">
        <v>0</v>
      </c>
    </row>
    <row r="30" spans="1:11" x14ac:dyDescent="0.2">
      <c r="A30" s="57">
        <f t="shared" si="1"/>
        <v>2021</v>
      </c>
      <c r="B30" s="28" t="s">
        <v>99</v>
      </c>
      <c r="C30" s="28" t="s">
        <v>99</v>
      </c>
      <c r="D30" s="28" t="s">
        <v>99</v>
      </c>
      <c r="E30" s="28" t="s">
        <v>99</v>
      </c>
      <c r="F30" s="28" t="s">
        <v>99</v>
      </c>
      <c r="G30" s="23">
        <v>0</v>
      </c>
      <c r="H30" s="23">
        <v>0</v>
      </c>
      <c r="I30" s="23">
        <v>0</v>
      </c>
      <c r="J30" s="23">
        <v>0</v>
      </c>
      <c r="K30" s="25">
        <v>0</v>
      </c>
    </row>
    <row r="31" spans="1:11" x14ac:dyDescent="0.2">
      <c r="A31" s="57">
        <f t="shared" si="1"/>
        <v>2022</v>
      </c>
      <c r="B31" s="28" t="s">
        <v>99</v>
      </c>
      <c r="C31" s="28" t="s">
        <v>99</v>
      </c>
      <c r="D31" s="28" t="s">
        <v>99</v>
      </c>
      <c r="E31" s="28" t="s">
        <v>99</v>
      </c>
      <c r="F31" s="28" t="s">
        <v>99</v>
      </c>
      <c r="G31" s="28" t="s">
        <v>99</v>
      </c>
      <c r="H31" s="23">
        <v>0</v>
      </c>
      <c r="I31" s="23">
        <v>0</v>
      </c>
      <c r="J31" s="23">
        <v>0</v>
      </c>
      <c r="K31" s="25">
        <v>0</v>
      </c>
    </row>
    <row r="32" spans="1:11" x14ac:dyDescent="0.2">
      <c r="A32" s="57">
        <f t="shared" si="1"/>
        <v>2023</v>
      </c>
      <c r="B32" s="28" t="s">
        <v>99</v>
      </c>
      <c r="C32" s="28" t="s">
        <v>99</v>
      </c>
      <c r="D32" s="28" t="s">
        <v>99</v>
      </c>
      <c r="E32" s="28" t="s">
        <v>99</v>
      </c>
      <c r="F32" s="28" t="s">
        <v>99</v>
      </c>
      <c r="G32" s="28" t="s">
        <v>99</v>
      </c>
      <c r="H32" s="28" t="s">
        <v>99</v>
      </c>
      <c r="I32" s="23">
        <v>0</v>
      </c>
      <c r="J32" s="23">
        <v>0</v>
      </c>
      <c r="K32" s="25">
        <v>0</v>
      </c>
    </row>
    <row r="33" spans="1:11" x14ac:dyDescent="0.2">
      <c r="A33" s="57">
        <f t="shared" si="1"/>
        <v>2024</v>
      </c>
      <c r="B33" s="28" t="s">
        <v>99</v>
      </c>
      <c r="C33" s="28" t="s">
        <v>99</v>
      </c>
      <c r="D33" s="28" t="s">
        <v>99</v>
      </c>
      <c r="E33" s="28" t="s">
        <v>99</v>
      </c>
      <c r="F33" s="28" t="s">
        <v>99</v>
      </c>
      <c r="G33" s="28" t="s">
        <v>99</v>
      </c>
      <c r="H33" s="28" t="s">
        <v>99</v>
      </c>
      <c r="I33" s="28" t="s">
        <v>99</v>
      </c>
      <c r="J33" s="23">
        <v>0</v>
      </c>
      <c r="K33" s="25">
        <v>0</v>
      </c>
    </row>
    <row r="34" spans="1:11" x14ac:dyDescent="0.2">
      <c r="A34" s="129">
        <f>+A19</f>
        <v>2025</v>
      </c>
      <c r="B34" s="52" t="s">
        <v>99</v>
      </c>
      <c r="C34" s="52" t="s">
        <v>99</v>
      </c>
      <c r="D34" s="52" t="s">
        <v>99</v>
      </c>
      <c r="E34" s="52" t="s">
        <v>99</v>
      </c>
      <c r="F34" s="52" t="s">
        <v>99</v>
      </c>
      <c r="G34" s="52" t="s">
        <v>99</v>
      </c>
      <c r="H34" s="52" t="s">
        <v>99</v>
      </c>
      <c r="I34" s="52" t="s">
        <v>99</v>
      </c>
      <c r="J34" s="52" t="s">
        <v>99</v>
      </c>
      <c r="K34" s="53">
        <v>0</v>
      </c>
    </row>
    <row r="36" spans="1:11" x14ac:dyDescent="0.2">
      <c r="K36" s="8" t="s">
        <v>224</v>
      </c>
    </row>
    <row r="37" spans="1:11" x14ac:dyDescent="0.2">
      <c r="K37" s="8"/>
    </row>
    <row r="38" spans="1:11" x14ac:dyDescent="0.2">
      <c r="A38" s="18" t="s">
        <v>54</v>
      </c>
      <c r="B38" s="11" t="s">
        <v>182</v>
      </c>
      <c r="C38" s="12"/>
      <c r="D38" s="12"/>
      <c r="E38" s="12"/>
      <c r="F38" s="12"/>
      <c r="G38" s="12"/>
      <c r="H38" s="12"/>
      <c r="I38" s="12"/>
      <c r="J38" s="12"/>
      <c r="K38" s="13"/>
    </row>
    <row r="39" spans="1:11" x14ac:dyDescent="0.2">
      <c r="A39" s="24" t="s">
        <v>65</v>
      </c>
      <c r="B39" s="58">
        <f>+B22</f>
        <v>2016</v>
      </c>
      <c r="C39" s="59" t="s">
        <v>2</v>
      </c>
      <c r="D39" s="59" t="s">
        <v>2</v>
      </c>
      <c r="E39" s="59" t="s">
        <v>2</v>
      </c>
      <c r="F39" s="59" t="s">
        <v>2</v>
      </c>
      <c r="G39" s="59" t="s">
        <v>2</v>
      </c>
      <c r="H39" s="59" t="s">
        <v>2</v>
      </c>
      <c r="I39" s="59" t="s">
        <v>2</v>
      </c>
      <c r="J39" s="59" t="s">
        <v>2</v>
      </c>
      <c r="K39" s="60" t="s">
        <v>2</v>
      </c>
    </row>
    <row r="40" spans="1:11" x14ac:dyDescent="0.2">
      <c r="A40" s="24" t="s">
        <v>86</v>
      </c>
      <c r="B40" s="24" t="s">
        <v>397</v>
      </c>
      <c r="C40" s="56">
        <f>+C23</f>
        <v>2017</v>
      </c>
      <c r="D40" s="56">
        <f t="shared" ref="D40:K40" si="2">+D23</f>
        <v>2018</v>
      </c>
      <c r="E40" s="56">
        <f t="shared" si="2"/>
        <v>2019</v>
      </c>
      <c r="F40" s="56">
        <f t="shared" si="2"/>
        <v>2020</v>
      </c>
      <c r="G40" s="56">
        <f t="shared" si="2"/>
        <v>2021</v>
      </c>
      <c r="H40" s="56">
        <f t="shared" si="2"/>
        <v>2022</v>
      </c>
      <c r="I40" s="56">
        <f t="shared" si="2"/>
        <v>2023</v>
      </c>
      <c r="J40" s="56">
        <f t="shared" si="2"/>
        <v>2024</v>
      </c>
      <c r="K40" s="130">
        <f t="shared" si="2"/>
        <v>2025</v>
      </c>
    </row>
    <row r="41" spans="1:11" x14ac:dyDescent="0.2">
      <c r="A41" s="22"/>
      <c r="B41" s="22"/>
      <c r="C41" s="22"/>
      <c r="D41" s="22"/>
      <c r="E41" s="22"/>
      <c r="F41" s="22"/>
      <c r="G41" s="22"/>
      <c r="H41" s="22"/>
      <c r="I41" s="22"/>
      <c r="J41" s="22"/>
      <c r="K41" s="31"/>
    </row>
    <row r="42" spans="1:11" x14ac:dyDescent="0.2">
      <c r="A42" s="57" t="str">
        <f>+A25</f>
        <v>2016 &amp; Prior</v>
      </c>
      <c r="B42" s="23">
        <v>0</v>
      </c>
      <c r="C42" s="23">
        <v>0</v>
      </c>
      <c r="D42" s="23">
        <v>0</v>
      </c>
      <c r="E42" s="23">
        <v>0</v>
      </c>
      <c r="F42" s="23">
        <v>0</v>
      </c>
      <c r="G42" s="23">
        <v>0</v>
      </c>
      <c r="H42" s="23">
        <v>0</v>
      </c>
      <c r="I42" s="23">
        <v>0</v>
      </c>
      <c r="J42" s="23">
        <v>0</v>
      </c>
      <c r="K42" s="25">
        <v>0</v>
      </c>
    </row>
    <row r="43" spans="1:11" x14ac:dyDescent="0.2">
      <c r="A43" s="57">
        <f t="shared" ref="A43:A50" si="3">+A26</f>
        <v>2017</v>
      </c>
      <c r="B43" s="28" t="s">
        <v>99</v>
      </c>
      <c r="C43" s="23">
        <v>0</v>
      </c>
      <c r="D43" s="23">
        <v>0</v>
      </c>
      <c r="E43" s="23">
        <v>0</v>
      </c>
      <c r="F43" s="23">
        <v>0</v>
      </c>
      <c r="G43" s="23">
        <v>0</v>
      </c>
      <c r="H43" s="23">
        <v>0</v>
      </c>
      <c r="I43" s="23">
        <v>0</v>
      </c>
      <c r="J43" s="23">
        <v>0</v>
      </c>
      <c r="K43" s="25">
        <v>0</v>
      </c>
    </row>
    <row r="44" spans="1:11" x14ac:dyDescent="0.2">
      <c r="A44" s="57">
        <f t="shared" si="3"/>
        <v>2018</v>
      </c>
      <c r="B44" s="28" t="s">
        <v>99</v>
      </c>
      <c r="C44" s="28" t="s">
        <v>99</v>
      </c>
      <c r="D44" s="23">
        <v>0</v>
      </c>
      <c r="E44" s="23">
        <v>0</v>
      </c>
      <c r="F44" s="23">
        <v>0</v>
      </c>
      <c r="G44" s="23">
        <v>0</v>
      </c>
      <c r="H44" s="23">
        <v>0</v>
      </c>
      <c r="I44" s="23">
        <v>0</v>
      </c>
      <c r="J44" s="23">
        <v>0</v>
      </c>
      <c r="K44" s="25">
        <v>0</v>
      </c>
    </row>
    <row r="45" spans="1:11" x14ac:dyDescent="0.2">
      <c r="A45" s="57">
        <f t="shared" si="3"/>
        <v>2019</v>
      </c>
      <c r="B45" s="28" t="s">
        <v>99</v>
      </c>
      <c r="C45" s="28" t="s">
        <v>99</v>
      </c>
      <c r="D45" s="28" t="s">
        <v>99</v>
      </c>
      <c r="E45" s="23">
        <v>0</v>
      </c>
      <c r="F45" s="23">
        <v>0</v>
      </c>
      <c r="G45" s="23">
        <v>0</v>
      </c>
      <c r="H45" s="23">
        <v>0</v>
      </c>
      <c r="I45" s="23">
        <v>0</v>
      </c>
      <c r="J45" s="23">
        <v>0</v>
      </c>
      <c r="K45" s="25">
        <v>0</v>
      </c>
    </row>
    <row r="46" spans="1:11" x14ac:dyDescent="0.2">
      <c r="A46" s="57">
        <f t="shared" si="3"/>
        <v>2020</v>
      </c>
      <c r="B46" s="28" t="s">
        <v>99</v>
      </c>
      <c r="C46" s="28" t="s">
        <v>99</v>
      </c>
      <c r="D46" s="28" t="s">
        <v>99</v>
      </c>
      <c r="E46" s="28" t="s">
        <v>99</v>
      </c>
      <c r="F46" s="23">
        <v>0</v>
      </c>
      <c r="G46" s="23">
        <v>0</v>
      </c>
      <c r="H46" s="23">
        <v>0</v>
      </c>
      <c r="I46" s="23">
        <v>0</v>
      </c>
      <c r="J46" s="23">
        <v>0</v>
      </c>
      <c r="K46" s="25">
        <v>0</v>
      </c>
    </row>
    <row r="47" spans="1:11" x14ac:dyDescent="0.2">
      <c r="A47" s="57">
        <f t="shared" si="3"/>
        <v>2021</v>
      </c>
      <c r="B47" s="28" t="s">
        <v>99</v>
      </c>
      <c r="C47" s="28" t="s">
        <v>99</v>
      </c>
      <c r="D47" s="28" t="s">
        <v>99</v>
      </c>
      <c r="E47" s="28" t="s">
        <v>99</v>
      </c>
      <c r="F47" s="28" t="s">
        <v>99</v>
      </c>
      <c r="G47" s="23">
        <v>0</v>
      </c>
      <c r="H47" s="23">
        <v>0</v>
      </c>
      <c r="I47" s="23">
        <v>0</v>
      </c>
      <c r="J47" s="23">
        <v>0</v>
      </c>
      <c r="K47" s="25">
        <v>0</v>
      </c>
    </row>
    <row r="48" spans="1:11" x14ac:dyDescent="0.2">
      <c r="A48" s="57">
        <f t="shared" si="3"/>
        <v>2022</v>
      </c>
      <c r="B48" s="28" t="s">
        <v>99</v>
      </c>
      <c r="C48" s="28" t="s">
        <v>99</v>
      </c>
      <c r="D48" s="28" t="s">
        <v>99</v>
      </c>
      <c r="E48" s="28" t="s">
        <v>99</v>
      </c>
      <c r="F48" s="28" t="s">
        <v>99</v>
      </c>
      <c r="G48" s="28" t="s">
        <v>99</v>
      </c>
      <c r="H48" s="23">
        <v>0</v>
      </c>
      <c r="I48" s="23">
        <v>0</v>
      </c>
      <c r="J48" s="23">
        <v>0</v>
      </c>
      <c r="K48" s="25">
        <v>0</v>
      </c>
    </row>
    <row r="49" spans="1:13" x14ac:dyDescent="0.2">
      <c r="A49" s="57">
        <f t="shared" si="3"/>
        <v>2023</v>
      </c>
      <c r="B49" s="28" t="s">
        <v>99</v>
      </c>
      <c r="C49" s="28" t="s">
        <v>99</v>
      </c>
      <c r="D49" s="28" t="s">
        <v>99</v>
      </c>
      <c r="E49" s="28" t="s">
        <v>99</v>
      </c>
      <c r="F49" s="28" t="s">
        <v>99</v>
      </c>
      <c r="G49" s="28" t="s">
        <v>99</v>
      </c>
      <c r="H49" s="28" t="s">
        <v>99</v>
      </c>
      <c r="I49" s="23">
        <v>0</v>
      </c>
      <c r="J49" s="23">
        <v>0</v>
      </c>
      <c r="K49" s="25">
        <v>0</v>
      </c>
    </row>
    <row r="50" spans="1:13" x14ac:dyDescent="0.2">
      <c r="A50" s="57">
        <f t="shared" si="3"/>
        <v>2024</v>
      </c>
      <c r="B50" s="28" t="s">
        <v>99</v>
      </c>
      <c r="C50" s="28" t="s">
        <v>99</v>
      </c>
      <c r="D50" s="28" t="s">
        <v>99</v>
      </c>
      <c r="E50" s="28" t="s">
        <v>99</v>
      </c>
      <c r="F50" s="28" t="s">
        <v>99</v>
      </c>
      <c r="G50" s="28" t="s">
        <v>99</v>
      </c>
      <c r="H50" s="28" t="s">
        <v>99</v>
      </c>
      <c r="I50" s="28" t="s">
        <v>99</v>
      </c>
      <c r="J50" s="23">
        <v>0</v>
      </c>
      <c r="K50" s="25">
        <v>0</v>
      </c>
    </row>
    <row r="51" spans="1:13" x14ac:dyDescent="0.2">
      <c r="A51" s="57">
        <f>+A34</f>
        <v>2025</v>
      </c>
      <c r="B51" s="28" t="s">
        <v>99</v>
      </c>
      <c r="C51" s="28" t="s">
        <v>99</v>
      </c>
      <c r="D51" s="28" t="s">
        <v>99</v>
      </c>
      <c r="E51" s="28" t="s">
        <v>99</v>
      </c>
      <c r="F51" s="28" t="s">
        <v>99</v>
      </c>
      <c r="G51" s="28" t="s">
        <v>99</v>
      </c>
      <c r="H51" s="28" t="s">
        <v>99</v>
      </c>
      <c r="I51" s="28" t="s">
        <v>99</v>
      </c>
      <c r="J51" s="28" t="s">
        <v>99</v>
      </c>
      <c r="K51" s="47">
        <v>0</v>
      </c>
    </row>
    <row r="52" spans="1:13" x14ac:dyDescent="0.2">
      <c r="A52" s="10"/>
      <c r="B52" s="10"/>
      <c r="C52" s="10"/>
      <c r="D52" s="10"/>
      <c r="E52" s="10"/>
      <c r="F52" s="10"/>
      <c r="G52" s="10"/>
      <c r="H52" s="10"/>
      <c r="I52" s="10"/>
      <c r="J52" s="10"/>
      <c r="K52" s="51"/>
    </row>
    <row r="53" spans="1:13" x14ac:dyDescent="0.2">
      <c r="A53" s="5" t="s">
        <v>398</v>
      </c>
    </row>
    <row r="56" spans="1:13" x14ac:dyDescent="0.2">
      <c r="A56" s="5" t="s">
        <v>7</v>
      </c>
      <c r="C56" s="5" t="s">
        <v>2</v>
      </c>
    </row>
    <row r="57" spans="1:13" x14ac:dyDescent="0.2">
      <c r="A57" s="5" t="s">
        <v>205</v>
      </c>
    </row>
    <row r="58" spans="1:13" x14ac:dyDescent="0.2">
      <c r="L58" s="9"/>
      <c r="M58" s="9"/>
    </row>
    <row r="59" spans="1:13" x14ac:dyDescent="0.2">
      <c r="A59" s="18" t="s">
        <v>54</v>
      </c>
      <c r="B59" s="11" t="s">
        <v>209</v>
      </c>
      <c r="C59" s="12"/>
      <c r="D59" s="12"/>
      <c r="E59" s="12"/>
      <c r="F59" s="12"/>
      <c r="G59" s="12"/>
      <c r="H59" s="12"/>
      <c r="I59" s="12"/>
      <c r="J59" s="12"/>
      <c r="K59" s="12"/>
      <c r="L59" s="39" t="s">
        <v>52</v>
      </c>
      <c r="M59" s="40" t="s">
        <v>304</v>
      </c>
    </row>
    <row r="60" spans="1:13" x14ac:dyDescent="0.2">
      <c r="A60" s="24" t="s">
        <v>65</v>
      </c>
      <c r="B60" s="58">
        <f>+B39</f>
        <v>2016</v>
      </c>
      <c r="C60" s="59" t="s">
        <v>2</v>
      </c>
      <c r="D60" s="59" t="s">
        <v>2</v>
      </c>
      <c r="E60" s="59" t="s">
        <v>2</v>
      </c>
      <c r="F60" s="59" t="s">
        <v>2</v>
      </c>
      <c r="G60" s="59" t="s">
        <v>2</v>
      </c>
      <c r="H60" s="59" t="s">
        <v>2</v>
      </c>
      <c r="I60" s="59" t="s">
        <v>2</v>
      </c>
      <c r="J60" s="59" t="s">
        <v>2</v>
      </c>
      <c r="K60" s="60" t="s">
        <v>2</v>
      </c>
      <c r="L60" s="24" t="s">
        <v>66</v>
      </c>
      <c r="M60" s="27" t="s">
        <v>305</v>
      </c>
    </row>
    <row r="61" spans="1:13" x14ac:dyDescent="0.2">
      <c r="A61" s="24" t="s">
        <v>86</v>
      </c>
      <c r="B61" s="24" t="s">
        <v>397</v>
      </c>
      <c r="C61" s="56">
        <f>+C40</f>
        <v>2017</v>
      </c>
      <c r="D61" s="56">
        <f t="shared" ref="D61:K61" si="4">+D40</f>
        <v>2018</v>
      </c>
      <c r="E61" s="56">
        <f t="shared" si="4"/>
        <v>2019</v>
      </c>
      <c r="F61" s="56">
        <f t="shared" si="4"/>
        <v>2020</v>
      </c>
      <c r="G61" s="56">
        <f t="shared" si="4"/>
        <v>2021</v>
      </c>
      <c r="H61" s="56">
        <f t="shared" si="4"/>
        <v>2022</v>
      </c>
      <c r="I61" s="56">
        <f t="shared" si="4"/>
        <v>2023</v>
      </c>
      <c r="J61" s="56">
        <f t="shared" si="4"/>
        <v>2024</v>
      </c>
      <c r="K61" s="56">
        <f t="shared" si="4"/>
        <v>2025</v>
      </c>
      <c r="L61" s="24" t="s">
        <v>88</v>
      </c>
      <c r="M61" s="27" t="s">
        <v>306</v>
      </c>
    </row>
    <row r="62" spans="1:13" x14ac:dyDescent="0.2">
      <c r="A62" s="22"/>
      <c r="B62" s="22"/>
      <c r="C62" s="22"/>
      <c r="D62" s="22"/>
      <c r="E62" s="22"/>
      <c r="F62" s="22"/>
      <c r="G62" s="22"/>
      <c r="H62" s="22"/>
      <c r="I62" s="22"/>
      <c r="J62" s="22"/>
      <c r="K62" s="22"/>
      <c r="L62" s="39"/>
      <c r="M62" s="40"/>
    </row>
    <row r="63" spans="1:13" x14ac:dyDescent="0.2">
      <c r="A63" s="57" t="str">
        <f>+A42</f>
        <v>2016 &amp; Prior</v>
      </c>
      <c r="B63" s="23">
        <f t="shared" ref="B63:K63" si="5">B10+B25+B42</f>
        <v>0</v>
      </c>
      <c r="C63" s="23">
        <f t="shared" si="5"/>
        <v>0</v>
      </c>
      <c r="D63" s="23">
        <f t="shared" si="5"/>
        <v>0</v>
      </c>
      <c r="E63" s="23">
        <f t="shared" si="5"/>
        <v>0</v>
      </c>
      <c r="F63" s="23">
        <f t="shared" si="5"/>
        <v>0</v>
      </c>
      <c r="G63" s="23">
        <f t="shared" si="5"/>
        <v>0</v>
      </c>
      <c r="H63" s="23">
        <f t="shared" si="5"/>
        <v>0</v>
      </c>
      <c r="I63" s="23">
        <f t="shared" si="5"/>
        <v>0</v>
      </c>
      <c r="J63" s="23">
        <f t="shared" si="5"/>
        <v>0</v>
      </c>
      <c r="K63" s="23">
        <f t="shared" si="5"/>
        <v>0</v>
      </c>
      <c r="L63" s="23">
        <v>0</v>
      </c>
      <c r="M63" s="1">
        <f>IF(K63&gt;0,K63/L63,0)</f>
        <v>0</v>
      </c>
    </row>
    <row r="64" spans="1:13" x14ac:dyDescent="0.2">
      <c r="A64" s="57">
        <f t="shared" ref="A64:A71" si="6">+A43</f>
        <v>2017</v>
      </c>
      <c r="B64" s="28" t="s">
        <v>99</v>
      </c>
      <c r="C64" s="23">
        <f t="shared" ref="C64:J64" si="7">C11+C26+C43</f>
        <v>0</v>
      </c>
      <c r="D64" s="23">
        <f t="shared" si="7"/>
        <v>0</v>
      </c>
      <c r="E64" s="23">
        <f t="shared" si="7"/>
        <v>0</v>
      </c>
      <c r="F64" s="23">
        <f t="shared" si="7"/>
        <v>0</v>
      </c>
      <c r="G64" s="23">
        <f t="shared" si="7"/>
        <v>0</v>
      </c>
      <c r="H64" s="23">
        <f t="shared" si="7"/>
        <v>0</v>
      </c>
      <c r="I64" s="23">
        <f t="shared" si="7"/>
        <v>0</v>
      </c>
      <c r="J64" s="23">
        <f t="shared" si="7"/>
        <v>0</v>
      </c>
      <c r="K64" s="23">
        <f>K11+K26+K43</f>
        <v>0</v>
      </c>
      <c r="L64" s="23">
        <v>0</v>
      </c>
      <c r="M64" s="1">
        <f t="shared" ref="M64:M72" si="8">IF(K64&gt;0,K64/L64,0)</f>
        <v>0</v>
      </c>
    </row>
    <row r="65" spans="1:13" x14ac:dyDescent="0.2">
      <c r="A65" s="57">
        <f t="shared" si="6"/>
        <v>2018</v>
      </c>
      <c r="B65" s="28" t="s">
        <v>99</v>
      </c>
      <c r="C65" s="28" t="s">
        <v>99</v>
      </c>
      <c r="D65" s="23">
        <f t="shared" ref="D65:K65" si="9">D12+D27+D44</f>
        <v>0</v>
      </c>
      <c r="E65" s="23">
        <f t="shared" si="9"/>
        <v>0</v>
      </c>
      <c r="F65" s="23">
        <f t="shared" si="9"/>
        <v>0</v>
      </c>
      <c r="G65" s="23">
        <f t="shared" si="9"/>
        <v>0</v>
      </c>
      <c r="H65" s="23">
        <f t="shared" si="9"/>
        <v>0</v>
      </c>
      <c r="I65" s="23">
        <f t="shared" si="9"/>
        <v>0</v>
      </c>
      <c r="J65" s="23">
        <f t="shared" si="9"/>
        <v>0</v>
      </c>
      <c r="K65" s="23">
        <f t="shared" si="9"/>
        <v>0</v>
      </c>
      <c r="L65" s="23">
        <v>0</v>
      </c>
      <c r="M65" s="1">
        <f t="shared" si="8"/>
        <v>0</v>
      </c>
    </row>
    <row r="66" spans="1:13" x14ac:dyDescent="0.2">
      <c r="A66" s="57">
        <f t="shared" si="6"/>
        <v>2019</v>
      </c>
      <c r="B66" s="28" t="s">
        <v>99</v>
      </c>
      <c r="C66" s="28" t="s">
        <v>99</v>
      </c>
      <c r="D66" s="28" t="s">
        <v>99</v>
      </c>
      <c r="E66" s="23">
        <f t="shared" ref="E66:K66" si="10">E13+E28+E45</f>
        <v>0</v>
      </c>
      <c r="F66" s="23">
        <f t="shared" si="10"/>
        <v>0</v>
      </c>
      <c r="G66" s="23">
        <f t="shared" si="10"/>
        <v>0</v>
      </c>
      <c r="H66" s="23">
        <f t="shared" si="10"/>
        <v>0</v>
      </c>
      <c r="I66" s="23">
        <f t="shared" si="10"/>
        <v>0</v>
      </c>
      <c r="J66" s="23">
        <f t="shared" si="10"/>
        <v>0</v>
      </c>
      <c r="K66" s="23">
        <f t="shared" si="10"/>
        <v>0</v>
      </c>
      <c r="L66" s="23">
        <v>0</v>
      </c>
      <c r="M66" s="1">
        <f t="shared" si="8"/>
        <v>0</v>
      </c>
    </row>
    <row r="67" spans="1:13" x14ac:dyDescent="0.2">
      <c r="A67" s="57">
        <f t="shared" si="6"/>
        <v>2020</v>
      </c>
      <c r="B67" s="28" t="s">
        <v>99</v>
      </c>
      <c r="C67" s="28" t="s">
        <v>99</v>
      </c>
      <c r="D67" s="28" t="s">
        <v>99</v>
      </c>
      <c r="E67" s="28" t="s">
        <v>99</v>
      </c>
      <c r="F67" s="23">
        <f t="shared" ref="F67:K67" si="11">F14+F29+F46</f>
        <v>0</v>
      </c>
      <c r="G67" s="23">
        <f t="shared" si="11"/>
        <v>0</v>
      </c>
      <c r="H67" s="23">
        <f t="shared" si="11"/>
        <v>0</v>
      </c>
      <c r="I67" s="23">
        <f t="shared" si="11"/>
        <v>0</v>
      </c>
      <c r="J67" s="23">
        <f t="shared" si="11"/>
        <v>0</v>
      </c>
      <c r="K67" s="23">
        <f t="shared" si="11"/>
        <v>0</v>
      </c>
      <c r="L67" s="23">
        <v>0</v>
      </c>
      <c r="M67" s="1">
        <f t="shared" si="8"/>
        <v>0</v>
      </c>
    </row>
    <row r="68" spans="1:13" x14ac:dyDescent="0.2">
      <c r="A68" s="57">
        <f t="shared" si="6"/>
        <v>2021</v>
      </c>
      <c r="B68" s="28" t="s">
        <v>99</v>
      </c>
      <c r="C68" s="28" t="s">
        <v>99</v>
      </c>
      <c r="D68" s="28" t="s">
        <v>99</v>
      </c>
      <c r="E68" s="28" t="s">
        <v>99</v>
      </c>
      <c r="F68" s="28" t="s">
        <v>99</v>
      </c>
      <c r="G68" s="23">
        <f>G15+G30+G47</f>
        <v>0</v>
      </c>
      <c r="H68" s="23">
        <f>H15+H30+H47</f>
        <v>0</v>
      </c>
      <c r="I68" s="23">
        <f>I15+I30+I47</f>
        <v>0</v>
      </c>
      <c r="J68" s="23">
        <f>J15+J30+J47</f>
        <v>0</v>
      </c>
      <c r="K68" s="23">
        <f>K15+K30+K47</f>
        <v>0</v>
      </c>
      <c r="L68" s="23">
        <v>0</v>
      </c>
      <c r="M68" s="1">
        <f t="shared" si="8"/>
        <v>0</v>
      </c>
    </row>
    <row r="69" spans="1:13" x14ac:dyDescent="0.2">
      <c r="A69" s="57">
        <f t="shared" si="6"/>
        <v>2022</v>
      </c>
      <c r="B69" s="28" t="s">
        <v>99</v>
      </c>
      <c r="C69" s="28" t="s">
        <v>99</v>
      </c>
      <c r="D69" s="28" t="s">
        <v>99</v>
      </c>
      <c r="E69" s="28" t="s">
        <v>99</v>
      </c>
      <c r="F69" s="28" t="s">
        <v>99</v>
      </c>
      <c r="G69" s="28" t="s">
        <v>99</v>
      </c>
      <c r="H69" s="23">
        <f>H16+H31+H48</f>
        <v>0</v>
      </c>
      <c r="I69" s="23">
        <f>I16+I31+I48</f>
        <v>0</v>
      </c>
      <c r="J69" s="23">
        <f>J16+J31+J48</f>
        <v>0</v>
      </c>
      <c r="K69" s="23">
        <f>K16+K31+K48</f>
        <v>0</v>
      </c>
      <c r="L69" s="23">
        <v>0</v>
      </c>
      <c r="M69" s="1">
        <f t="shared" si="8"/>
        <v>0</v>
      </c>
    </row>
    <row r="70" spans="1:13" x14ac:dyDescent="0.2">
      <c r="A70" s="57">
        <f t="shared" si="6"/>
        <v>2023</v>
      </c>
      <c r="B70" s="28" t="s">
        <v>99</v>
      </c>
      <c r="C70" s="28" t="s">
        <v>99</v>
      </c>
      <c r="D70" s="28" t="s">
        <v>99</v>
      </c>
      <c r="E70" s="28" t="s">
        <v>99</v>
      </c>
      <c r="F70" s="28" t="s">
        <v>99</v>
      </c>
      <c r="G70" s="28" t="s">
        <v>99</v>
      </c>
      <c r="H70" s="28" t="s">
        <v>99</v>
      </c>
      <c r="I70" s="23">
        <f>I17+I32+I49</f>
        <v>0</v>
      </c>
      <c r="J70" s="23">
        <f>J17+J32+J49</f>
        <v>0</v>
      </c>
      <c r="K70" s="23">
        <f>K17+K32+K49</f>
        <v>0</v>
      </c>
      <c r="L70" s="23">
        <v>0</v>
      </c>
      <c r="M70" s="1">
        <f t="shared" si="8"/>
        <v>0</v>
      </c>
    </row>
    <row r="71" spans="1:13" x14ac:dyDescent="0.2">
      <c r="A71" s="57">
        <f t="shared" si="6"/>
        <v>2024</v>
      </c>
      <c r="B71" s="28" t="s">
        <v>99</v>
      </c>
      <c r="C71" s="28" t="s">
        <v>99</v>
      </c>
      <c r="D71" s="28" t="s">
        <v>99</v>
      </c>
      <c r="E71" s="28" t="s">
        <v>99</v>
      </c>
      <c r="F71" s="28" t="s">
        <v>99</v>
      </c>
      <c r="G71" s="28" t="s">
        <v>99</v>
      </c>
      <c r="H71" s="28" t="s">
        <v>99</v>
      </c>
      <c r="I71" s="28" t="s">
        <v>99</v>
      </c>
      <c r="J71" s="23">
        <f>J18+J33+J50</f>
        <v>0</v>
      </c>
      <c r="K71" s="23">
        <f>K18+K33+K50</f>
        <v>0</v>
      </c>
      <c r="L71" s="23">
        <v>0</v>
      </c>
      <c r="M71" s="1">
        <f t="shared" si="8"/>
        <v>0</v>
      </c>
    </row>
    <row r="72" spans="1:13" x14ac:dyDescent="0.2">
      <c r="A72" s="57">
        <f>+A51</f>
        <v>2025</v>
      </c>
      <c r="B72" s="28" t="s">
        <v>99</v>
      </c>
      <c r="C72" s="28" t="s">
        <v>99</v>
      </c>
      <c r="D72" s="28" t="s">
        <v>99</v>
      </c>
      <c r="E72" s="28" t="s">
        <v>99</v>
      </c>
      <c r="F72" s="28" t="s">
        <v>99</v>
      </c>
      <c r="G72" s="28" t="s">
        <v>99</v>
      </c>
      <c r="H72" s="28" t="s">
        <v>99</v>
      </c>
      <c r="I72" s="28" t="s">
        <v>99</v>
      </c>
      <c r="J72" s="28" t="s">
        <v>99</v>
      </c>
      <c r="K72" s="23">
        <f>K19+K34+K51</f>
        <v>0</v>
      </c>
      <c r="L72" s="122">
        <v>0</v>
      </c>
      <c r="M72" s="123">
        <f t="shared" si="8"/>
        <v>0</v>
      </c>
    </row>
    <row r="73" spans="1:13" x14ac:dyDescent="0.2">
      <c r="A73" s="10"/>
      <c r="B73" s="10"/>
      <c r="C73" s="10"/>
      <c r="D73" s="10"/>
      <c r="E73" s="10"/>
      <c r="F73" s="10"/>
      <c r="G73" s="10"/>
      <c r="H73" s="10"/>
      <c r="I73" s="10"/>
      <c r="J73" s="10"/>
      <c r="K73" s="10"/>
      <c r="L73" s="5"/>
      <c r="M73" s="119"/>
    </row>
    <row r="74" spans="1:13" x14ac:dyDescent="0.2">
      <c r="A74" s="5" t="s">
        <v>221</v>
      </c>
      <c r="L74" s="5"/>
      <c r="M74" s="119"/>
    </row>
    <row r="75" spans="1:13" x14ac:dyDescent="0.2">
      <c r="A75" s="5" t="s">
        <v>455</v>
      </c>
    </row>
  </sheetData>
  <phoneticPr fontId="9" type="noConversion"/>
  <pageMargins left="0.75" right="0.75" top="1" bottom="1" header="0.5" footer="0.5"/>
  <pageSetup paperSize="5" scale="74" orientation="landscape" r:id="rId1"/>
  <headerFooter alignWithMargins="0"/>
  <rowBreaks count="1" manualBreakCount="1">
    <brk id="35"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75"/>
  <sheetViews>
    <sheetView zoomScaleNormal="100" workbookViewId="0"/>
  </sheetViews>
  <sheetFormatPr defaultRowHeight="15" x14ac:dyDescent="0.2"/>
  <cols>
    <col min="1" max="1" width="15.6640625" style="5" customWidth="1"/>
    <col min="2" max="11" width="12.6640625" style="5" customWidth="1"/>
    <col min="13" max="13" width="11.6640625" customWidth="1"/>
  </cols>
  <sheetData>
    <row r="1" spans="1:11" x14ac:dyDescent="0.2">
      <c r="A1" s="5" t="s">
        <v>493</v>
      </c>
      <c r="K1" s="8" t="s">
        <v>197</v>
      </c>
    </row>
    <row r="2" spans="1:11" x14ac:dyDescent="0.2">
      <c r="A2" s="5" t="s">
        <v>8</v>
      </c>
      <c r="H2" s="5" t="s">
        <v>2</v>
      </c>
    </row>
    <row r="3" spans="1:11" x14ac:dyDescent="0.2">
      <c r="A3" s="5" t="s">
        <v>19</v>
      </c>
    </row>
    <row r="6" spans="1:11" x14ac:dyDescent="0.2">
      <c r="A6" s="18" t="s">
        <v>54</v>
      </c>
      <c r="B6" s="11" t="s">
        <v>55</v>
      </c>
      <c r="C6" s="12"/>
      <c r="D6" s="12"/>
      <c r="E6" s="12"/>
      <c r="F6" s="12"/>
      <c r="G6" s="12"/>
      <c r="H6" s="12"/>
      <c r="I6" s="12"/>
      <c r="J6" s="12"/>
      <c r="K6" s="13"/>
    </row>
    <row r="7" spans="1:11" x14ac:dyDescent="0.2">
      <c r="A7" s="24" t="s">
        <v>65</v>
      </c>
      <c r="B7" s="58">
        <f>+'Pages 10-11'!B7</f>
        <v>2016</v>
      </c>
      <c r="C7" s="59" t="s">
        <v>2</v>
      </c>
      <c r="D7" s="59" t="s">
        <v>2</v>
      </c>
      <c r="E7" s="59" t="s">
        <v>2</v>
      </c>
      <c r="F7" s="59" t="s">
        <v>2</v>
      </c>
      <c r="G7" s="59" t="s">
        <v>2</v>
      </c>
      <c r="H7" s="59" t="s">
        <v>2</v>
      </c>
      <c r="I7" s="59" t="s">
        <v>2</v>
      </c>
      <c r="J7" s="59" t="s">
        <v>2</v>
      </c>
      <c r="K7" s="60" t="s">
        <v>2</v>
      </c>
    </row>
    <row r="8" spans="1:11" x14ac:dyDescent="0.2">
      <c r="A8" s="24" t="s">
        <v>86</v>
      </c>
      <c r="B8" s="24" t="s">
        <v>397</v>
      </c>
      <c r="C8" s="56">
        <f>+'Pages 10-11'!C8</f>
        <v>2017</v>
      </c>
      <c r="D8" s="56">
        <f>+'Pages 10-11'!D8</f>
        <v>2018</v>
      </c>
      <c r="E8" s="56">
        <f>+'Pages 10-11'!E8</f>
        <v>2019</v>
      </c>
      <c r="F8" s="56">
        <f>+'Pages 10-11'!F8</f>
        <v>2020</v>
      </c>
      <c r="G8" s="56">
        <f>+'Pages 10-11'!G8</f>
        <v>2021</v>
      </c>
      <c r="H8" s="56">
        <f>+'Pages 10-11'!H8</f>
        <v>2022</v>
      </c>
      <c r="I8" s="56">
        <f>+'Pages 10-11'!I8</f>
        <v>2023</v>
      </c>
      <c r="J8" s="56">
        <f>+'Pages 10-11'!J8</f>
        <v>2024</v>
      </c>
      <c r="K8" s="130">
        <f>+'Pages 10-11'!K8</f>
        <v>2025</v>
      </c>
    </row>
    <row r="9" spans="1:11" x14ac:dyDescent="0.2">
      <c r="A9" s="39"/>
      <c r="B9" s="39"/>
      <c r="C9" s="39"/>
      <c r="D9" s="39"/>
      <c r="E9" s="39"/>
      <c r="F9" s="39"/>
      <c r="G9" s="39"/>
      <c r="H9" s="39"/>
      <c r="I9" s="39"/>
      <c r="J9" s="39"/>
      <c r="K9" s="40"/>
    </row>
    <row r="10" spans="1:11" x14ac:dyDescent="0.2">
      <c r="A10" s="57" t="str">
        <f>+'Pages 10-11'!A10</f>
        <v>2016 &amp; Prior</v>
      </c>
      <c r="B10" s="23">
        <v>0</v>
      </c>
      <c r="C10" s="23">
        <v>0</v>
      </c>
      <c r="D10" s="23">
        <v>0</v>
      </c>
      <c r="E10" s="23">
        <v>0</v>
      </c>
      <c r="F10" s="23">
        <v>0</v>
      </c>
      <c r="G10" s="23">
        <v>0</v>
      </c>
      <c r="H10" s="23">
        <v>0</v>
      </c>
      <c r="I10" s="23">
        <v>0</v>
      </c>
      <c r="J10" s="23">
        <v>0</v>
      </c>
      <c r="K10" s="25">
        <v>0</v>
      </c>
    </row>
    <row r="11" spans="1:11" x14ac:dyDescent="0.2">
      <c r="A11" s="57">
        <f>+'Pages 10-11'!A11</f>
        <v>2017</v>
      </c>
      <c r="B11" s="28" t="s">
        <v>99</v>
      </c>
      <c r="C11" s="23">
        <v>0</v>
      </c>
      <c r="D11" s="23">
        <v>0</v>
      </c>
      <c r="E11" s="23">
        <v>0</v>
      </c>
      <c r="F11" s="23">
        <v>0</v>
      </c>
      <c r="G11" s="23">
        <v>0</v>
      </c>
      <c r="H11" s="23">
        <v>0</v>
      </c>
      <c r="I11" s="23">
        <v>0</v>
      </c>
      <c r="J11" s="23">
        <v>0</v>
      </c>
      <c r="K11" s="25">
        <v>0</v>
      </c>
    </row>
    <row r="12" spans="1:11" x14ac:dyDescent="0.2">
      <c r="A12" s="57">
        <f>+'Pages 10-11'!A12</f>
        <v>2018</v>
      </c>
      <c r="B12" s="28" t="s">
        <v>99</v>
      </c>
      <c r="C12" s="28" t="s">
        <v>99</v>
      </c>
      <c r="D12" s="23">
        <v>0</v>
      </c>
      <c r="E12" s="23">
        <v>0</v>
      </c>
      <c r="F12" s="23">
        <v>0</v>
      </c>
      <c r="G12" s="23">
        <v>0</v>
      </c>
      <c r="H12" s="23">
        <v>0</v>
      </c>
      <c r="I12" s="23">
        <v>0</v>
      </c>
      <c r="J12" s="23">
        <v>0</v>
      </c>
      <c r="K12" s="25">
        <v>0</v>
      </c>
    </row>
    <row r="13" spans="1:11" x14ac:dyDescent="0.2">
      <c r="A13" s="57">
        <f>+'Pages 10-11'!A13</f>
        <v>2019</v>
      </c>
      <c r="B13" s="28" t="s">
        <v>99</v>
      </c>
      <c r="C13" s="28" t="s">
        <v>99</v>
      </c>
      <c r="D13" s="28" t="s">
        <v>99</v>
      </c>
      <c r="E13" s="23">
        <v>0</v>
      </c>
      <c r="F13" s="23">
        <v>0</v>
      </c>
      <c r="G13" s="23">
        <v>0</v>
      </c>
      <c r="H13" s="23">
        <v>0</v>
      </c>
      <c r="I13" s="23">
        <v>0</v>
      </c>
      <c r="J13" s="23">
        <v>0</v>
      </c>
      <c r="K13" s="25">
        <v>0</v>
      </c>
    </row>
    <row r="14" spans="1:11" x14ac:dyDescent="0.2">
      <c r="A14" s="57">
        <f>+'Pages 10-11'!A14</f>
        <v>2020</v>
      </c>
      <c r="B14" s="28" t="s">
        <v>99</v>
      </c>
      <c r="C14" s="28" t="s">
        <v>99</v>
      </c>
      <c r="D14" s="28" t="s">
        <v>99</v>
      </c>
      <c r="E14" s="28" t="s">
        <v>99</v>
      </c>
      <c r="F14" s="23">
        <v>0</v>
      </c>
      <c r="G14" s="23">
        <v>0</v>
      </c>
      <c r="H14" s="23">
        <v>0</v>
      </c>
      <c r="I14" s="23">
        <v>0</v>
      </c>
      <c r="J14" s="23">
        <v>0</v>
      </c>
      <c r="K14" s="25">
        <v>0</v>
      </c>
    </row>
    <row r="15" spans="1:11" x14ac:dyDescent="0.2">
      <c r="A15" s="57">
        <f>+'Pages 10-11'!A15</f>
        <v>2021</v>
      </c>
      <c r="B15" s="28" t="s">
        <v>99</v>
      </c>
      <c r="C15" s="28" t="s">
        <v>99</v>
      </c>
      <c r="D15" s="28" t="s">
        <v>99</v>
      </c>
      <c r="E15" s="28" t="s">
        <v>99</v>
      </c>
      <c r="F15" s="28" t="s">
        <v>99</v>
      </c>
      <c r="G15" s="23">
        <v>0</v>
      </c>
      <c r="H15" s="23">
        <v>0</v>
      </c>
      <c r="I15" s="23">
        <v>0</v>
      </c>
      <c r="J15" s="23">
        <v>0</v>
      </c>
      <c r="K15" s="25">
        <v>0</v>
      </c>
    </row>
    <row r="16" spans="1:11" x14ac:dyDescent="0.2">
      <c r="A16" s="57">
        <f>+'Pages 10-11'!A16</f>
        <v>2022</v>
      </c>
      <c r="B16" s="28" t="s">
        <v>99</v>
      </c>
      <c r="C16" s="28" t="s">
        <v>99</v>
      </c>
      <c r="D16" s="28" t="s">
        <v>99</v>
      </c>
      <c r="E16" s="28" t="s">
        <v>99</v>
      </c>
      <c r="F16" s="28" t="s">
        <v>99</v>
      </c>
      <c r="G16" s="28" t="s">
        <v>99</v>
      </c>
      <c r="H16" s="23">
        <v>0</v>
      </c>
      <c r="I16" s="23">
        <v>0</v>
      </c>
      <c r="J16" s="23">
        <v>0</v>
      </c>
      <c r="K16" s="25">
        <v>0</v>
      </c>
    </row>
    <row r="17" spans="1:11" x14ac:dyDescent="0.2">
      <c r="A17" s="57">
        <f>+'Pages 10-11'!A17</f>
        <v>2023</v>
      </c>
      <c r="B17" s="28" t="s">
        <v>99</v>
      </c>
      <c r="C17" s="28" t="s">
        <v>99</v>
      </c>
      <c r="D17" s="28" t="s">
        <v>99</v>
      </c>
      <c r="E17" s="28" t="s">
        <v>99</v>
      </c>
      <c r="F17" s="28" t="s">
        <v>99</v>
      </c>
      <c r="G17" s="28" t="s">
        <v>99</v>
      </c>
      <c r="H17" s="28" t="s">
        <v>99</v>
      </c>
      <c r="I17" s="23">
        <v>0</v>
      </c>
      <c r="J17" s="23">
        <v>0</v>
      </c>
      <c r="K17" s="25">
        <v>0</v>
      </c>
    </row>
    <row r="18" spans="1:11" x14ac:dyDescent="0.2">
      <c r="A18" s="57">
        <f>+'Pages 10-11'!A18</f>
        <v>2024</v>
      </c>
      <c r="B18" s="28" t="s">
        <v>99</v>
      </c>
      <c r="C18" s="28" t="s">
        <v>99</v>
      </c>
      <c r="D18" s="28" t="s">
        <v>99</v>
      </c>
      <c r="E18" s="28" t="s">
        <v>99</v>
      </c>
      <c r="F18" s="28" t="s">
        <v>99</v>
      </c>
      <c r="G18" s="28" t="s">
        <v>99</v>
      </c>
      <c r="H18" s="28" t="s">
        <v>99</v>
      </c>
      <c r="I18" s="28" t="s">
        <v>99</v>
      </c>
      <c r="J18" s="23">
        <v>0</v>
      </c>
      <c r="K18" s="25">
        <v>0</v>
      </c>
    </row>
    <row r="19" spans="1:11" x14ac:dyDescent="0.2">
      <c r="A19" s="57">
        <f>+'Pages 10-11'!A19</f>
        <v>2025</v>
      </c>
      <c r="B19" s="28" t="s">
        <v>99</v>
      </c>
      <c r="C19" s="28" t="s">
        <v>99</v>
      </c>
      <c r="D19" s="28" t="s">
        <v>99</v>
      </c>
      <c r="E19" s="28" t="s">
        <v>99</v>
      </c>
      <c r="F19" s="28" t="s">
        <v>99</v>
      </c>
      <c r="G19" s="28" t="s">
        <v>99</v>
      </c>
      <c r="H19" s="28" t="s">
        <v>99</v>
      </c>
      <c r="I19" s="28" t="s">
        <v>99</v>
      </c>
      <c r="J19" s="28" t="s">
        <v>99</v>
      </c>
      <c r="K19" s="47">
        <v>0</v>
      </c>
    </row>
    <row r="20" spans="1:11" x14ac:dyDescent="0.2">
      <c r="A20" s="10"/>
      <c r="B20" s="10"/>
      <c r="C20" s="10"/>
      <c r="D20" s="10"/>
      <c r="E20" s="10"/>
      <c r="F20" s="10"/>
      <c r="G20" s="10"/>
      <c r="H20" s="10"/>
      <c r="I20" s="10"/>
      <c r="J20" s="10"/>
      <c r="K20" s="10"/>
    </row>
    <row r="21" spans="1:11" x14ac:dyDescent="0.2">
      <c r="A21" s="18" t="s">
        <v>54</v>
      </c>
      <c r="B21" s="116" t="s">
        <v>143</v>
      </c>
      <c r="C21" s="117"/>
      <c r="D21" s="117"/>
      <c r="E21" s="117"/>
      <c r="F21" s="117"/>
      <c r="G21" s="117"/>
      <c r="H21" s="117"/>
      <c r="I21" s="117"/>
      <c r="J21" s="117"/>
      <c r="K21" s="118"/>
    </row>
    <row r="22" spans="1:11" x14ac:dyDescent="0.2">
      <c r="A22" s="24" t="s">
        <v>65</v>
      </c>
      <c r="B22" s="58">
        <f>+B7</f>
        <v>2016</v>
      </c>
      <c r="C22" s="59" t="s">
        <v>2</v>
      </c>
      <c r="D22" s="59" t="s">
        <v>2</v>
      </c>
      <c r="E22" s="59" t="s">
        <v>2</v>
      </c>
      <c r="F22" s="59" t="s">
        <v>2</v>
      </c>
      <c r="G22" s="59" t="s">
        <v>2</v>
      </c>
      <c r="H22" s="59" t="s">
        <v>2</v>
      </c>
      <c r="I22" s="59" t="s">
        <v>2</v>
      </c>
      <c r="J22" s="59" t="s">
        <v>2</v>
      </c>
      <c r="K22" s="60" t="s">
        <v>2</v>
      </c>
    </row>
    <row r="23" spans="1:11" x14ac:dyDescent="0.2">
      <c r="A23" s="24" t="s">
        <v>86</v>
      </c>
      <c r="B23" s="24" t="s">
        <v>397</v>
      </c>
      <c r="C23" s="56">
        <f>+C8</f>
        <v>2017</v>
      </c>
      <c r="D23" s="56">
        <f t="shared" ref="D23:K23" si="0">+D8</f>
        <v>2018</v>
      </c>
      <c r="E23" s="56">
        <f t="shared" si="0"/>
        <v>2019</v>
      </c>
      <c r="F23" s="56">
        <f t="shared" si="0"/>
        <v>2020</v>
      </c>
      <c r="G23" s="56">
        <f t="shared" si="0"/>
        <v>2021</v>
      </c>
      <c r="H23" s="56">
        <f t="shared" si="0"/>
        <v>2022</v>
      </c>
      <c r="I23" s="56">
        <f t="shared" si="0"/>
        <v>2023</v>
      </c>
      <c r="J23" s="56">
        <f t="shared" si="0"/>
        <v>2024</v>
      </c>
      <c r="K23" s="131">
        <f t="shared" si="0"/>
        <v>2025</v>
      </c>
    </row>
    <row r="24" spans="1:11" x14ac:dyDescent="0.2">
      <c r="A24" s="22"/>
      <c r="B24" s="22"/>
      <c r="C24" s="22"/>
      <c r="D24" s="22"/>
      <c r="E24" s="22"/>
      <c r="F24" s="22"/>
      <c r="G24" s="22"/>
      <c r="H24" s="22"/>
      <c r="I24" s="22"/>
      <c r="J24" s="22"/>
      <c r="K24" s="31"/>
    </row>
    <row r="25" spans="1:11" x14ac:dyDescent="0.2">
      <c r="A25" s="57" t="str">
        <f>+A10</f>
        <v>2016 &amp; Prior</v>
      </c>
      <c r="B25" s="23">
        <v>0</v>
      </c>
      <c r="C25" s="23">
        <v>0</v>
      </c>
      <c r="D25" s="23">
        <v>0</v>
      </c>
      <c r="E25" s="23">
        <v>0</v>
      </c>
      <c r="F25" s="23">
        <v>0</v>
      </c>
      <c r="G25" s="23">
        <v>0</v>
      </c>
      <c r="H25" s="23">
        <v>0</v>
      </c>
      <c r="I25" s="23">
        <v>0</v>
      </c>
      <c r="J25" s="23">
        <v>0</v>
      </c>
      <c r="K25" s="25">
        <v>0</v>
      </c>
    </row>
    <row r="26" spans="1:11" x14ac:dyDescent="0.2">
      <c r="A26" s="57">
        <f t="shared" ref="A26:A33" si="1">+A11</f>
        <v>2017</v>
      </c>
      <c r="B26" s="28" t="s">
        <v>99</v>
      </c>
      <c r="C26" s="23">
        <v>0</v>
      </c>
      <c r="D26" s="23">
        <v>0</v>
      </c>
      <c r="E26" s="23">
        <v>0</v>
      </c>
      <c r="F26" s="23">
        <v>0</v>
      </c>
      <c r="G26" s="23">
        <v>0</v>
      </c>
      <c r="H26" s="23">
        <v>0</v>
      </c>
      <c r="I26" s="23">
        <v>0</v>
      </c>
      <c r="J26" s="23">
        <v>0</v>
      </c>
      <c r="K26" s="25">
        <v>0</v>
      </c>
    </row>
    <row r="27" spans="1:11" x14ac:dyDescent="0.2">
      <c r="A27" s="57">
        <f t="shared" si="1"/>
        <v>2018</v>
      </c>
      <c r="B27" s="28" t="s">
        <v>99</v>
      </c>
      <c r="C27" s="28" t="s">
        <v>99</v>
      </c>
      <c r="D27" s="23">
        <v>0</v>
      </c>
      <c r="E27" s="23">
        <v>0</v>
      </c>
      <c r="F27" s="23">
        <v>0</v>
      </c>
      <c r="G27" s="23">
        <v>0</v>
      </c>
      <c r="H27" s="23">
        <v>0</v>
      </c>
      <c r="I27" s="23">
        <v>0</v>
      </c>
      <c r="J27" s="23">
        <v>0</v>
      </c>
      <c r="K27" s="25">
        <v>0</v>
      </c>
    </row>
    <row r="28" spans="1:11" x14ac:dyDescent="0.2">
      <c r="A28" s="57">
        <f t="shared" si="1"/>
        <v>2019</v>
      </c>
      <c r="B28" s="28" t="s">
        <v>99</v>
      </c>
      <c r="C28" s="28" t="s">
        <v>99</v>
      </c>
      <c r="D28" s="28" t="s">
        <v>99</v>
      </c>
      <c r="E28" s="23">
        <v>0</v>
      </c>
      <c r="F28" s="23">
        <v>0</v>
      </c>
      <c r="G28" s="23">
        <v>0</v>
      </c>
      <c r="H28" s="23">
        <v>0</v>
      </c>
      <c r="I28" s="23">
        <v>0</v>
      </c>
      <c r="J28" s="23">
        <v>0</v>
      </c>
      <c r="K28" s="25">
        <v>0</v>
      </c>
    </row>
    <row r="29" spans="1:11" x14ac:dyDescent="0.2">
      <c r="A29" s="57">
        <f t="shared" si="1"/>
        <v>2020</v>
      </c>
      <c r="B29" s="28" t="s">
        <v>99</v>
      </c>
      <c r="C29" s="28" t="s">
        <v>99</v>
      </c>
      <c r="D29" s="28" t="s">
        <v>99</v>
      </c>
      <c r="E29" s="28" t="s">
        <v>99</v>
      </c>
      <c r="F29" s="23">
        <v>0</v>
      </c>
      <c r="G29" s="23">
        <v>0</v>
      </c>
      <c r="H29" s="23">
        <v>0</v>
      </c>
      <c r="I29" s="23">
        <v>0</v>
      </c>
      <c r="J29" s="23">
        <v>0</v>
      </c>
      <c r="K29" s="25">
        <v>0</v>
      </c>
    </row>
    <row r="30" spans="1:11" x14ac:dyDescent="0.2">
      <c r="A30" s="57">
        <f t="shared" si="1"/>
        <v>2021</v>
      </c>
      <c r="B30" s="28" t="s">
        <v>99</v>
      </c>
      <c r="C30" s="28" t="s">
        <v>99</v>
      </c>
      <c r="D30" s="28" t="s">
        <v>99</v>
      </c>
      <c r="E30" s="28" t="s">
        <v>99</v>
      </c>
      <c r="F30" s="28" t="s">
        <v>99</v>
      </c>
      <c r="G30" s="23">
        <v>0</v>
      </c>
      <c r="H30" s="23">
        <v>0</v>
      </c>
      <c r="I30" s="23">
        <v>0</v>
      </c>
      <c r="J30" s="23">
        <v>0</v>
      </c>
      <c r="K30" s="25">
        <v>0</v>
      </c>
    </row>
    <row r="31" spans="1:11" x14ac:dyDescent="0.2">
      <c r="A31" s="57">
        <f t="shared" si="1"/>
        <v>2022</v>
      </c>
      <c r="B31" s="28" t="s">
        <v>99</v>
      </c>
      <c r="C31" s="28" t="s">
        <v>99</v>
      </c>
      <c r="D31" s="28" t="s">
        <v>99</v>
      </c>
      <c r="E31" s="28" t="s">
        <v>99</v>
      </c>
      <c r="F31" s="28" t="s">
        <v>99</v>
      </c>
      <c r="G31" s="28" t="s">
        <v>99</v>
      </c>
      <c r="H31" s="23">
        <v>0</v>
      </c>
      <c r="I31" s="23">
        <v>0</v>
      </c>
      <c r="J31" s="23">
        <v>0</v>
      </c>
      <c r="K31" s="25">
        <v>0</v>
      </c>
    </row>
    <row r="32" spans="1:11" x14ac:dyDescent="0.2">
      <c r="A32" s="57">
        <f t="shared" si="1"/>
        <v>2023</v>
      </c>
      <c r="B32" s="28" t="s">
        <v>99</v>
      </c>
      <c r="C32" s="28" t="s">
        <v>99</v>
      </c>
      <c r="D32" s="28" t="s">
        <v>99</v>
      </c>
      <c r="E32" s="28" t="s">
        <v>99</v>
      </c>
      <c r="F32" s="28" t="s">
        <v>99</v>
      </c>
      <c r="G32" s="28" t="s">
        <v>99</v>
      </c>
      <c r="H32" s="28" t="s">
        <v>99</v>
      </c>
      <c r="I32" s="23">
        <v>0</v>
      </c>
      <c r="J32" s="23">
        <v>0</v>
      </c>
      <c r="K32" s="25">
        <v>0</v>
      </c>
    </row>
    <row r="33" spans="1:11" x14ac:dyDescent="0.2">
      <c r="A33" s="57">
        <f t="shared" si="1"/>
        <v>2024</v>
      </c>
      <c r="B33" s="28" t="s">
        <v>99</v>
      </c>
      <c r="C33" s="28" t="s">
        <v>99</v>
      </c>
      <c r="D33" s="28" t="s">
        <v>99</v>
      </c>
      <c r="E33" s="28" t="s">
        <v>99</v>
      </c>
      <c r="F33" s="28" t="s">
        <v>99</v>
      </c>
      <c r="G33" s="28" t="s">
        <v>99</v>
      </c>
      <c r="H33" s="28" t="s">
        <v>99</v>
      </c>
      <c r="I33" s="28" t="s">
        <v>99</v>
      </c>
      <c r="J33" s="23">
        <v>0</v>
      </c>
      <c r="K33" s="25">
        <v>0</v>
      </c>
    </row>
    <row r="34" spans="1:11" x14ac:dyDescent="0.2">
      <c r="A34" s="129">
        <f>+A19</f>
        <v>2025</v>
      </c>
      <c r="B34" s="52" t="s">
        <v>99</v>
      </c>
      <c r="C34" s="52" t="s">
        <v>99</v>
      </c>
      <c r="D34" s="52" t="s">
        <v>99</v>
      </c>
      <c r="E34" s="52" t="s">
        <v>99</v>
      </c>
      <c r="F34" s="52" t="s">
        <v>99</v>
      </c>
      <c r="G34" s="52" t="s">
        <v>99</v>
      </c>
      <c r="H34" s="52" t="s">
        <v>99</v>
      </c>
      <c r="I34" s="52" t="s">
        <v>99</v>
      </c>
      <c r="J34" s="52" t="s">
        <v>99</v>
      </c>
      <c r="K34" s="53">
        <v>0</v>
      </c>
    </row>
    <row r="36" spans="1:11" x14ac:dyDescent="0.2">
      <c r="K36" s="8" t="s">
        <v>497</v>
      </c>
    </row>
    <row r="37" spans="1:11" x14ac:dyDescent="0.2">
      <c r="K37" s="8"/>
    </row>
    <row r="38" spans="1:11" x14ac:dyDescent="0.2">
      <c r="A38" s="18" t="s">
        <v>54</v>
      </c>
      <c r="B38" s="11" t="s">
        <v>182</v>
      </c>
      <c r="C38" s="12"/>
      <c r="D38" s="12"/>
      <c r="E38" s="12"/>
      <c r="F38" s="12"/>
      <c r="G38" s="12"/>
      <c r="H38" s="12"/>
      <c r="I38" s="12"/>
      <c r="J38" s="12"/>
      <c r="K38" s="13"/>
    </row>
    <row r="39" spans="1:11" x14ac:dyDescent="0.2">
      <c r="A39" s="24" t="s">
        <v>65</v>
      </c>
      <c r="B39" s="58">
        <f>+B22</f>
        <v>2016</v>
      </c>
      <c r="C39" s="59" t="s">
        <v>2</v>
      </c>
      <c r="D39" s="59" t="s">
        <v>2</v>
      </c>
      <c r="E39" s="59" t="s">
        <v>2</v>
      </c>
      <c r="F39" s="59" t="s">
        <v>2</v>
      </c>
      <c r="G39" s="59" t="s">
        <v>2</v>
      </c>
      <c r="H39" s="59" t="s">
        <v>2</v>
      </c>
      <c r="I39" s="59" t="s">
        <v>2</v>
      </c>
      <c r="J39" s="59" t="s">
        <v>2</v>
      </c>
      <c r="K39" s="60" t="s">
        <v>2</v>
      </c>
    </row>
    <row r="40" spans="1:11" x14ac:dyDescent="0.2">
      <c r="A40" s="24" t="s">
        <v>86</v>
      </c>
      <c r="B40" s="24" t="s">
        <v>397</v>
      </c>
      <c r="C40" s="56">
        <f>+C23</f>
        <v>2017</v>
      </c>
      <c r="D40" s="56">
        <f t="shared" ref="D40:K40" si="2">+D23</f>
        <v>2018</v>
      </c>
      <c r="E40" s="56">
        <f t="shared" si="2"/>
        <v>2019</v>
      </c>
      <c r="F40" s="56">
        <f t="shared" si="2"/>
        <v>2020</v>
      </c>
      <c r="G40" s="56">
        <f t="shared" si="2"/>
        <v>2021</v>
      </c>
      <c r="H40" s="56">
        <f t="shared" si="2"/>
        <v>2022</v>
      </c>
      <c r="I40" s="56">
        <f t="shared" si="2"/>
        <v>2023</v>
      </c>
      <c r="J40" s="56">
        <f t="shared" si="2"/>
        <v>2024</v>
      </c>
      <c r="K40" s="131">
        <f t="shared" si="2"/>
        <v>2025</v>
      </c>
    </row>
    <row r="41" spans="1:11" x14ac:dyDescent="0.2">
      <c r="A41" s="22"/>
      <c r="B41" s="22"/>
      <c r="C41" s="22"/>
      <c r="D41" s="22"/>
      <c r="E41" s="22"/>
      <c r="F41" s="22"/>
      <c r="G41" s="22"/>
      <c r="H41" s="22"/>
      <c r="I41" s="22"/>
      <c r="J41" s="22"/>
      <c r="K41" s="31"/>
    </row>
    <row r="42" spans="1:11" x14ac:dyDescent="0.2">
      <c r="A42" s="57" t="str">
        <f>+A25</f>
        <v>2016 &amp; Prior</v>
      </c>
      <c r="B42" s="23">
        <v>0</v>
      </c>
      <c r="C42" s="23">
        <v>0</v>
      </c>
      <c r="D42" s="23">
        <v>0</v>
      </c>
      <c r="E42" s="23">
        <v>0</v>
      </c>
      <c r="F42" s="23">
        <v>0</v>
      </c>
      <c r="G42" s="23">
        <v>0</v>
      </c>
      <c r="H42" s="23">
        <v>0</v>
      </c>
      <c r="I42" s="23">
        <v>0</v>
      </c>
      <c r="J42" s="23">
        <v>0</v>
      </c>
      <c r="K42" s="25">
        <v>0</v>
      </c>
    </row>
    <row r="43" spans="1:11" x14ac:dyDescent="0.2">
      <c r="A43" s="57">
        <f t="shared" ref="A43:A50" si="3">+A26</f>
        <v>2017</v>
      </c>
      <c r="B43" s="28" t="s">
        <v>99</v>
      </c>
      <c r="C43" s="23">
        <v>0</v>
      </c>
      <c r="D43" s="23">
        <v>0</v>
      </c>
      <c r="E43" s="23">
        <v>0</v>
      </c>
      <c r="F43" s="23">
        <v>0</v>
      </c>
      <c r="G43" s="23">
        <v>0</v>
      </c>
      <c r="H43" s="23">
        <v>0</v>
      </c>
      <c r="I43" s="23">
        <v>0</v>
      </c>
      <c r="J43" s="23">
        <v>0</v>
      </c>
      <c r="K43" s="25">
        <v>0</v>
      </c>
    </row>
    <row r="44" spans="1:11" x14ac:dyDescent="0.2">
      <c r="A44" s="57">
        <f t="shared" si="3"/>
        <v>2018</v>
      </c>
      <c r="B44" s="28" t="s">
        <v>99</v>
      </c>
      <c r="C44" s="28" t="s">
        <v>99</v>
      </c>
      <c r="D44" s="23">
        <v>0</v>
      </c>
      <c r="E44" s="23">
        <v>0</v>
      </c>
      <c r="F44" s="23">
        <v>0</v>
      </c>
      <c r="G44" s="23">
        <v>0</v>
      </c>
      <c r="H44" s="23">
        <v>0</v>
      </c>
      <c r="I44" s="23">
        <v>0</v>
      </c>
      <c r="J44" s="23">
        <v>0</v>
      </c>
      <c r="K44" s="25">
        <v>0</v>
      </c>
    </row>
    <row r="45" spans="1:11" x14ac:dyDescent="0.2">
      <c r="A45" s="57">
        <f t="shared" si="3"/>
        <v>2019</v>
      </c>
      <c r="B45" s="28" t="s">
        <v>99</v>
      </c>
      <c r="C45" s="28" t="s">
        <v>99</v>
      </c>
      <c r="D45" s="28" t="s">
        <v>99</v>
      </c>
      <c r="E45" s="23">
        <v>0</v>
      </c>
      <c r="F45" s="23">
        <v>0</v>
      </c>
      <c r="G45" s="23">
        <v>0</v>
      </c>
      <c r="H45" s="23">
        <v>0</v>
      </c>
      <c r="I45" s="23">
        <v>0</v>
      </c>
      <c r="J45" s="23">
        <v>0</v>
      </c>
      <c r="K45" s="25">
        <v>0</v>
      </c>
    </row>
    <row r="46" spans="1:11" x14ac:dyDescent="0.2">
      <c r="A46" s="57">
        <f t="shared" si="3"/>
        <v>2020</v>
      </c>
      <c r="B46" s="28" t="s">
        <v>99</v>
      </c>
      <c r="C46" s="28" t="s">
        <v>99</v>
      </c>
      <c r="D46" s="28" t="s">
        <v>99</v>
      </c>
      <c r="E46" s="28" t="s">
        <v>99</v>
      </c>
      <c r="F46" s="23">
        <v>0</v>
      </c>
      <c r="G46" s="23">
        <v>0</v>
      </c>
      <c r="H46" s="23">
        <v>0</v>
      </c>
      <c r="I46" s="23">
        <v>0</v>
      </c>
      <c r="J46" s="23">
        <v>0</v>
      </c>
      <c r="K46" s="25">
        <v>0</v>
      </c>
    </row>
    <row r="47" spans="1:11" x14ac:dyDescent="0.2">
      <c r="A47" s="57">
        <f t="shared" si="3"/>
        <v>2021</v>
      </c>
      <c r="B47" s="28" t="s">
        <v>99</v>
      </c>
      <c r="C47" s="28" t="s">
        <v>99</v>
      </c>
      <c r="D47" s="28" t="s">
        <v>99</v>
      </c>
      <c r="E47" s="28" t="s">
        <v>99</v>
      </c>
      <c r="F47" s="28" t="s">
        <v>99</v>
      </c>
      <c r="G47" s="23">
        <v>0</v>
      </c>
      <c r="H47" s="23">
        <v>0</v>
      </c>
      <c r="I47" s="23">
        <v>0</v>
      </c>
      <c r="J47" s="23">
        <v>0</v>
      </c>
      <c r="K47" s="25">
        <v>0</v>
      </c>
    </row>
    <row r="48" spans="1:11" x14ac:dyDescent="0.2">
      <c r="A48" s="57">
        <f t="shared" si="3"/>
        <v>2022</v>
      </c>
      <c r="B48" s="28" t="s">
        <v>99</v>
      </c>
      <c r="C48" s="28" t="s">
        <v>99</v>
      </c>
      <c r="D48" s="28" t="s">
        <v>99</v>
      </c>
      <c r="E48" s="28" t="s">
        <v>99</v>
      </c>
      <c r="F48" s="28" t="s">
        <v>99</v>
      </c>
      <c r="G48" s="28" t="s">
        <v>99</v>
      </c>
      <c r="H48" s="23">
        <v>0</v>
      </c>
      <c r="I48" s="23">
        <v>0</v>
      </c>
      <c r="J48" s="23">
        <v>0</v>
      </c>
      <c r="K48" s="25">
        <v>0</v>
      </c>
    </row>
    <row r="49" spans="1:13" x14ac:dyDescent="0.2">
      <c r="A49" s="57">
        <f t="shared" si="3"/>
        <v>2023</v>
      </c>
      <c r="B49" s="28" t="s">
        <v>99</v>
      </c>
      <c r="C49" s="28" t="s">
        <v>99</v>
      </c>
      <c r="D49" s="28" t="s">
        <v>99</v>
      </c>
      <c r="E49" s="28" t="s">
        <v>99</v>
      </c>
      <c r="F49" s="28" t="s">
        <v>99</v>
      </c>
      <c r="G49" s="28" t="s">
        <v>99</v>
      </c>
      <c r="H49" s="28" t="s">
        <v>99</v>
      </c>
      <c r="I49" s="23">
        <v>0</v>
      </c>
      <c r="J49" s="23">
        <v>0</v>
      </c>
      <c r="K49" s="25">
        <v>0</v>
      </c>
    </row>
    <row r="50" spans="1:13" x14ac:dyDescent="0.2">
      <c r="A50" s="57">
        <f t="shared" si="3"/>
        <v>2024</v>
      </c>
      <c r="B50" s="28" t="s">
        <v>99</v>
      </c>
      <c r="C50" s="28" t="s">
        <v>99</v>
      </c>
      <c r="D50" s="28" t="s">
        <v>99</v>
      </c>
      <c r="E50" s="28" t="s">
        <v>99</v>
      </c>
      <c r="F50" s="28" t="s">
        <v>99</v>
      </c>
      <c r="G50" s="28" t="s">
        <v>99</v>
      </c>
      <c r="H50" s="28" t="s">
        <v>99</v>
      </c>
      <c r="I50" s="28" t="s">
        <v>99</v>
      </c>
      <c r="J50" s="23">
        <v>0</v>
      </c>
      <c r="K50" s="25">
        <v>0</v>
      </c>
    </row>
    <row r="51" spans="1:13" ht="13.5" customHeight="1" x14ac:dyDescent="0.2">
      <c r="A51" s="57">
        <f>+A34</f>
        <v>2025</v>
      </c>
      <c r="B51" s="28" t="s">
        <v>99</v>
      </c>
      <c r="C51" s="28" t="s">
        <v>99</v>
      </c>
      <c r="D51" s="28" t="s">
        <v>99</v>
      </c>
      <c r="E51" s="28" t="s">
        <v>99</v>
      </c>
      <c r="F51" s="28" t="s">
        <v>99</v>
      </c>
      <c r="G51" s="28" t="s">
        <v>99</v>
      </c>
      <c r="H51" s="28" t="s">
        <v>99</v>
      </c>
      <c r="I51" s="28" t="s">
        <v>99</v>
      </c>
      <c r="J51" s="28" t="s">
        <v>99</v>
      </c>
      <c r="K51" s="47">
        <v>0</v>
      </c>
    </row>
    <row r="52" spans="1:13" x14ac:dyDescent="0.2">
      <c r="A52" s="10"/>
      <c r="B52" s="10"/>
      <c r="C52" s="10"/>
      <c r="D52" s="10"/>
      <c r="E52" s="10"/>
      <c r="F52" s="10"/>
      <c r="G52" s="10"/>
      <c r="H52" s="10"/>
      <c r="I52" s="10"/>
      <c r="J52" s="10"/>
      <c r="K52" s="51"/>
    </row>
    <row r="53" spans="1:13" x14ac:dyDescent="0.2">
      <c r="A53" s="5" t="s">
        <v>398</v>
      </c>
    </row>
    <row r="56" spans="1:13" x14ac:dyDescent="0.2">
      <c r="A56" s="5" t="s">
        <v>8</v>
      </c>
      <c r="C56" s="5" t="s">
        <v>2</v>
      </c>
    </row>
    <row r="57" spans="1:13" x14ac:dyDescent="0.2">
      <c r="A57" s="5" t="s">
        <v>205</v>
      </c>
    </row>
    <row r="59" spans="1:13" x14ac:dyDescent="0.2">
      <c r="A59" s="18" t="s">
        <v>54</v>
      </c>
      <c r="B59" s="11" t="s">
        <v>209</v>
      </c>
      <c r="C59" s="12"/>
      <c r="D59" s="12"/>
      <c r="E59" s="12"/>
      <c r="F59" s="12"/>
      <c r="G59" s="12"/>
      <c r="H59" s="12"/>
      <c r="I59" s="12"/>
      <c r="J59" s="12"/>
      <c r="K59" s="12"/>
      <c r="L59" s="39" t="s">
        <v>52</v>
      </c>
      <c r="M59" s="40" t="s">
        <v>304</v>
      </c>
    </row>
    <row r="60" spans="1:13" x14ac:dyDescent="0.2">
      <c r="A60" s="24" t="s">
        <v>65</v>
      </c>
      <c r="B60" s="58">
        <f>+B39</f>
        <v>2016</v>
      </c>
      <c r="C60" s="59" t="s">
        <v>2</v>
      </c>
      <c r="D60" s="59" t="s">
        <v>2</v>
      </c>
      <c r="E60" s="59" t="s">
        <v>2</v>
      </c>
      <c r="F60" s="59" t="s">
        <v>2</v>
      </c>
      <c r="G60" s="59" t="s">
        <v>2</v>
      </c>
      <c r="H60" s="59" t="s">
        <v>2</v>
      </c>
      <c r="I60" s="59" t="s">
        <v>2</v>
      </c>
      <c r="J60" s="59" t="s">
        <v>2</v>
      </c>
      <c r="K60" s="60" t="s">
        <v>2</v>
      </c>
      <c r="L60" s="24" t="s">
        <v>66</v>
      </c>
      <c r="M60" s="27" t="s">
        <v>305</v>
      </c>
    </row>
    <row r="61" spans="1:13" x14ac:dyDescent="0.2">
      <c r="A61" s="24" t="s">
        <v>86</v>
      </c>
      <c r="B61" s="24" t="s">
        <v>397</v>
      </c>
      <c r="C61" s="56">
        <f>+C40</f>
        <v>2017</v>
      </c>
      <c r="D61" s="56">
        <f t="shared" ref="D61:K61" si="4">+D40</f>
        <v>2018</v>
      </c>
      <c r="E61" s="56">
        <f t="shared" si="4"/>
        <v>2019</v>
      </c>
      <c r="F61" s="56">
        <f t="shared" si="4"/>
        <v>2020</v>
      </c>
      <c r="G61" s="56">
        <f t="shared" si="4"/>
        <v>2021</v>
      </c>
      <c r="H61" s="56">
        <f t="shared" si="4"/>
        <v>2022</v>
      </c>
      <c r="I61" s="56">
        <f t="shared" si="4"/>
        <v>2023</v>
      </c>
      <c r="J61" s="56">
        <f t="shared" si="4"/>
        <v>2024</v>
      </c>
      <c r="K61" s="56">
        <f t="shared" si="4"/>
        <v>2025</v>
      </c>
      <c r="L61" s="24" t="s">
        <v>88</v>
      </c>
      <c r="M61" s="27" t="s">
        <v>306</v>
      </c>
    </row>
    <row r="62" spans="1:13" x14ac:dyDescent="0.2">
      <c r="A62" s="22"/>
      <c r="B62" s="22"/>
      <c r="C62" s="22"/>
      <c r="D62" s="22"/>
      <c r="E62" s="22"/>
      <c r="F62" s="22"/>
      <c r="G62" s="22"/>
      <c r="H62" s="22"/>
      <c r="I62" s="22"/>
      <c r="J62" s="22"/>
      <c r="K62" s="22"/>
      <c r="L62" s="39"/>
      <c r="M62" s="40"/>
    </row>
    <row r="63" spans="1:13" x14ac:dyDescent="0.2">
      <c r="A63" s="57" t="str">
        <f>+A42</f>
        <v>2016 &amp; Prior</v>
      </c>
      <c r="B63" s="23">
        <f t="shared" ref="B63:K67" si="5">B10+B25+B42</f>
        <v>0</v>
      </c>
      <c r="C63" s="23">
        <f t="shared" si="5"/>
        <v>0</v>
      </c>
      <c r="D63" s="23">
        <f t="shared" si="5"/>
        <v>0</v>
      </c>
      <c r="E63" s="23">
        <f t="shared" si="5"/>
        <v>0</v>
      </c>
      <c r="F63" s="23">
        <f t="shared" si="5"/>
        <v>0</v>
      </c>
      <c r="G63" s="23">
        <f t="shared" si="5"/>
        <v>0</v>
      </c>
      <c r="H63" s="23">
        <f t="shared" si="5"/>
        <v>0</v>
      </c>
      <c r="I63" s="23">
        <f t="shared" si="5"/>
        <v>0</v>
      </c>
      <c r="J63" s="23">
        <f t="shared" si="5"/>
        <v>0</v>
      </c>
      <c r="K63" s="23">
        <f t="shared" si="5"/>
        <v>0</v>
      </c>
      <c r="L63" s="23">
        <v>0</v>
      </c>
      <c r="M63" s="1">
        <f>IF(K63&gt;0,K63/L63,0)</f>
        <v>0</v>
      </c>
    </row>
    <row r="64" spans="1:13" x14ac:dyDescent="0.2">
      <c r="A64" s="57">
        <f t="shared" ref="A64:A71" si="6">+A43</f>
        <v>2017</v>
      </c>
      <c r="B64" s="28" t="s">
        <v>99</v>
      </c>
      <c r="C64" s="23">
        <f t="shared" si="5"/>
        <v>0</v>
      </c>
      <c r="D64" s="23">
        <f t="shared" si="5"/>
        <v>0</v>
      </c>
      <c r="E64" s="23">
        <f t="shared" si="5"/>
        <v>0</v>
      </c>
      <c r="F64" s="23">
        <f t="shared" si="5"/>
        <v>0</v>
      </c>
      <c r="G64" s="23">
        <f t="shared" si="5"/>
        <v>0</v>
      </c>
      <c r="H64" s="23">
        <f t="shared" si="5"/>
        <v>0</v>
      </c>
      <c r="I64" s="23">
        <f t="shared" si="5"/>
        <v>0</v>
      </c>
      <c r="J64" s="23">
        <f t="shared" si="5"/>
        <v>0</v>
      </c>
      <c r="K64" s="23">
        <f t="shared" si="5"/>
        <v>0</v>
      </c>
      <c r="L64" s="23">
        <v>0</v>
      </c>
      <c r="M64" s="1">
        <f t="shared" ref="M64:M72" si="7">IF(K64&gt;0,K64/L64,0)</f>
        <v>0</v>
      </c>
    </row>
    <row r="65" spans="1:13" x14ac:dyDescent="0.2">
      <c r="A65" s="57">
        <f t="shared" si="6"/>
        <v>2018</v>
      </c>
      <c r="B65" s="28" t="s">
        <v>99</v>
      </c>
      <c r="C65" s="28" t="s">
        <v>99</v>
      </c>
      <c r="D65" s="23">
        <f t="shared" si="5"/>
        <v>0</v>
      </c>
      <c r="E65" s="23">
        <f t="shared" si="5"/>
        <v>0</v>
      </c>
      <c r="F65" s="23">
        <f t="shared" si="5"/>
        <v>0</v>
      </c>
      <c r="G65" s="23">
        <f t="shared" si="5"/>
        <v>0</v>
      </c>
      <c r="H65" s="23">
        <f t="shared" si="5"/>
        <v>0</v>
      </c>
      <c r="I65" s="23">
        <f t="shared" si="5"/>
        <v>0</v>
      </c>
      <c r="J65" s="23">
        <f t="shared" si="5"/>
        <v>0</v>
      </c>
      <c r="K65" s="23">
        <f t="shared" si="5"/>
        <v>0</v>
      </c>
      <c r="L65" s="23">
        <v>0</v>
      </c>
      <c r="M65" s="1">
        <f t="shared" si="7"/>
        <v>0</v>
      </c>
    </row>
    <row r="66" spans="1:13" x14ac:dyDescent="0.2">
      <c r="A66" s="57">
        <f t="shared" si="6"/>
        <v>2019</v>
      </c>
      <c r="B66" s="28" t="s">
        <v>99</v>
      </c>
      <c r="C66" s="28" t="s">
        <v>99</v>
      </c>
      <c r="D66" s="28" t="s">
        <v>99</v>
      </c>
      <c r="E66" s="23">
        <f t="shared" si="5"/>
        <v>0</v>
      </c>
      <c r="F66" s="23">
        <f t="shared" si="5"/>
        <v>0</v>
      </c>
      <c r="G66" s="23">
        <f t="shared" si="5"/>
        <v>0</v>
      </c>
      <c r="H66" s="23">
        <f t="shared" si="5"/>
        <v>0</v>
      </c>
      <c r="I66" s="23">
        <f t="shared" si="5"/>
        <v>0</v>
      </c>
      <c r="J66" s="23">
        <f t="shared" si="5"/>
        <v>0</v>
      </c>
      <c r="K66" s="23">
        <f t="shared" si="5"/>
        <v>0</v>
      </c>
      <c r="L66" s="23">
        <v>0</v>
      </c>
      <c r="M66" s="1">
        <f t="shared" si="7"/>
        <v>0</v>
      </c>
    </row>
    <row r="67" spans="1:13" x14ac:dyDescent="0.2">
      <c r="A67" s="57">
        <f t="shared" si="6"/>
        <v>2020</v>
      </c>
      <c r="B67" s="28" t="s">
        <v>99</v>
      </c>
      <c r="C67" s="28" t="s">
        <v>99</v>
      </c>
      <c r="D67" s="28" t="s">
        <v>99</v>
      </c>
      <c r="E67" s="28" t="s">
        <v>99</v>
      </c>
      <c r="F67" s="23">
        <f t="shared" si="5"/>
        <v>0</v>
      </c>
      <c r="G67" s="23">
        <f t="shared" si="5"/>
        <v>0</v>
      </c>
      <c r="H67" s="23">
        <f t="shared" si="5"/>
        <v>0</v>
      </c>
      <c r="I67" s="23">
        <f t="shared" si="5"/>
        <v>0</v>
      </c>
      <c r="J67" s="23">
        <f t="shared" si="5"/>
        <v>0</v>
      </c>
      <c r="K67" s="23">
        <f t="shared" si="5"/>
        <v>0</v>
      </c>
      <c r="L67" s="23">
        <v>0</v>
      </c>
      <c r="M67" s="1">
        <f t="shared" si="7"/>
        <v>0</v>
      </c>
    </row>
    <row r="68" spans="1:13" x14ac:dyDescent="0.2">
      <c r="A68" s="57">
        <f t="shared" si="6"/>
        <v>2021</v>
      </c>
      <c r="B68" s="28" t="s">
        <v>99</v>
      </c>
      <c r="C68" s="28" t="s">
        <v>99</v>
      </c>
      <c r="D68" s="28" t="s">
        <v>99</v>
      </c>
      <c r="E68" s="28" t="s">
        <v>99</v>
      </c>
      <c r="F68" s="28" t="s">
        <v>99</v>
      </c>
      <c r="G68" s="23">
        <f>G15+G30+G47</f>
        <v>0</v>
      </c>
      <c r="H68" s="23">
        <f>H15+H30+H47</f>
        <v>0</v>
      </c>
      <c r="I68" s="23">
        <f>I15+I30+I47</f>
        <v>0</v>
      </c>
      <c r="J68" s="23">
        <f>J15+J30+J47</f>
        <v>0</v>
      </c>
      <c r="K68" s="23">
        <f>K15+K30+K47</f>
        <v>0</v>
      </c>
      <c r="L68" s="23">
        <v>0</v>
      </c>
      <c r="M68" s="1">
        <f t="shared" si="7"/>
        <v>0</v>
      </c>
    </row>
    <row r="69" spans="1:13" x14ac:dyDescent="0.2">
      <c r="A69" s="57">
        <f t="shared" si="6"/>
        <v>2022</v>
      </c>
      <c r="B69" s="28" t="s">
        <v>99</v>
      </c>
      <c r="C69" s="28" t="s">
        <v>99</v>
      </c>
      <c r="D69" s="28" t="s">
        <v>99</v>
      </c>
      <c r="E69" s="28" t="s">
        <v>99</v>
      </c>
      <c r="F69" s="28" t="s">
        <v>99</v>
      </c>
      <c r="G69" s="28" t="s">
        <v>99</v>
      </c>
      <c r="H69" s="23">
        <f>H16+H31+H48</f>
        <v>0</v>
      </c>
      <c r="I69" s="23">
        <f>I16+I31+I48</f>
        <v>0</v>
      </c>
      <c r="J69" s="23">
        <f>J16+J31+J48</f>
        <v>0</v>
      </c>
      <c r="K69" s="23">
        <f>K16+K31+K48</f>
        <v>0</v>
      </c>
      <c r="L69" s="23">
        <v>0</v>
      </c>
      <c r="M69" s="1">
        <f t="shared" si="7"/>
        <v>0</v>
      </c>
    </row>
    <row r="70" spans="1:13" x14ac:dyDescent="0.2">
      <c r="A70" s="57">
        <f t="shared" si="6"/>
        <v>2023</v>
      </c>
      <c r="B70" s="28" t="s">
        <v>99</v>
      </c>
      <c r="C70" s="28" t="s">
        <v>99</v>
      </c>
      <c r="D70" s="28" t="s">
        <v>99</v>
      </c>
      <c r="E70" s="28" t="s">
        <v>99</v>
      </c>
      <c r="F70" s="28" t="s">
        <v>99</v>
      </c>
      <c r="G70" s="28" t="s">
        <v>99</v>
      </c>
      <c r="H70" s="28" t="s">
        <v>99</v>
      </c>
      <c r="I70" s="23">
        <f>I17+I32+I49</f>
        <v>0</v>
      </c>
      <c r="J70" s="23">
        <f>J17+J32+J49</f>
        <v>0</v>
      </c>
      <c r="K70" s="23">
        <f>K17+K32+K49</f>
        <v>0</v>
      </c>
      <c r="L70" s="23">
        <v>0</v>
      </c>
      <c r="M70" s="1">
        <f t="shared" si="7"/>
        <v>0</v>
      </c>
    </row>
    <row r="71" spans="1:13" x14ac:dyDescent="0.2">
      <c r="A71" s="57">
        <f t="shared" si="6"/>
        <v>2024</v>
      </c>
      <c r="B71" s="28" t="s">
        <v>99</v>
      </c>
      <c r="C71" s="28" t="s">
        <v>99</v>
      </c>
      <c r="D71" s="28" t="s">
        <v>99</v>
      </c>
      <c r="E71" s="28" t="s">
        <v>99</v>
      </c>
      <c r="F71" s="28" t="s">
        <v>99</v>
      </c>
      <c r="G71" s="28" t="s">
        <v>99</v>
      </c>
      <c r="H71" s="28" t="s">
        <v>99</v>
      </c>
      <c r="I71" s="28" t="s">
        <v>99</v>
      </c>
      <c r="J71" s="23">
        <f>J18+J33+J50</f>
        <v>0</v>
      </c>
      <c r="K71" s="23">
        <f>K18+K33+K50</f>
        <v>0</v>
      </c>
      <c r="L71" s="23">
        <v>0</v>
      </c>
      <c r="M71" s="1">
        <f t="shared" si="7"/>
        <v>0</v>
      </c>
    </row>
    <row r="72" spans="1:13" x14ac:dyDescent="0.2">
      <c r="A72" s="57">
        <f>+A51</f>
        <v>2025</v>
      </c>
      <c r="B72" s="28" t="s">
        <v>99</v>
      </c>
      <c r="C72" s="28" t="s">
        <v>99</v>
      </c>
      <c r="D72" s="28" t="s">
        <v>99</v>
      </c>
      <c r="E72" s="28" t="s">
        <v>99</v>
      </c>
      <c r="F72" s="28" t="s">
        <v>99</v>
      </c>
      <c r="G72" s="28" t="s">
        <v>99</v>
      </c>
      <c r="H72" s="28" t="s">
        <v>99</v>
      </c>
      <c r="I72" s="28" t="s">
        <v>99</v>
      </c>
      <c r="J72" s="28" t="s">
        <v>99</v>
      </c>
      <c r="K72" s="23">
        <f>K19+K34+K51</f>
        <v>0</v>
      </c>
      <c r="L72" s="122">
        <v>0</v>
      </c>
      <c r="M72" s="123">
        <f t="shared" si="7"/>
        <v>0</v>
      </c>
    </row>
    <row r="73" spans="1:13" x14ac:dyDescent="0.2">
      <c r="A73" s="10"/>
      <c r="B73" s="10"/>
      <c r="C73" s="10"/>
      <c r="D73" s="10"/>
      <c r="E73" s="10"/>
      <c r="F73" s="10"/>
      <c r="G73" s="10"/>
      <c r="H73" s="10"/>
      <c r="I73" s="10"/>
      <c r="J73" s="10"/>
      <c r="K73" s="10"/>
    </row>
    <row r="74" spans="1:13" x14ac:dyDescent="0.2">
      <c r="A74" s="5" t="s">
        <v>221</v>
      </c>
    </row>
    <row r="75" spans="1:13" x14ac:dyDescent="0.2">
      <c r="A75" s="5" t="s">
        <v>455</v>
      </c>
    </row>
  </sheetData>
  <phoneticPr fontId="9" type="noConversion"/>
  <pageMargins left="0.75" right="0.75" top="1" bottom="1" header="0.5" footer="0.5"/>
  <pageSetup paperSize="5" scale="72" orientation="landscape" r:id="rId1"/>
  <headerFooter alignWithMargins="0"/>
  <rowBreaks count="1" manualBreakCount="1">
    <brk id="34"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75"/>
  <sheetViews>
    <sheetView zoomScaleNormal="100" workbookViewId="0"/>
  </sheetViews>
  <sheetFormatPr defaultRowHeight="15" x14ac:dyDescent="0.2"/>
  <cols>
    <col min="1" max="1" width="15.6640625" style="5" customWidth="1"/>
    <col min="2" max="11" width="12.6640625" style="5" customWidth="1"/>
    <col min="13" max="13" width="11.5546875" customWidth="1"/>
  </cols>
  <sheetData>
    <row r="1" spans="1:11" x14ac:dyDescent="0.2">
      <c r="A1" s="5" t="s">
        <v>493</v>
      </c>
      <c r="K1" s="8" t="s">
        <v>198</v>
      </c>
    </row>
    <row r="2" spans="1:11" x14ac:dyDescent="0.2">
      <c r="A2" s="5" t="s">
        <v>9</v>
      </c>
      <c r="H2" s="5" t="s">
        <v>2</v>
      </c>
    </row>
    <row r="3" spans="1:11" x14ac:dyDescent="0.2">
      <c r="A3" s="5" t="s">
        <v>18</v>
      </c>
    </row>
    <row r="6" spans="1:11" x14ac:dyDescent="0.2">
      <c r="A6" s="18" t="s">
        <v>54</v>
      </c>
      <c r="B6" s="11" t="s">
        <v>55</v>
      </c>
      <c r="C6" s="12"/>
      <c r="D6" s="12"/>
      <c r="E6" s="12"/>
      <c r="F6" s="12"/>
      <c r="G6" s="12"/>
      <c r="H6" s="12"/>
      <c r="I6" s="12"/>
      <c r="J6" s="12"/>
      <c r="K6" s="13"/>
    </row>
    <row r="7" spans="1:11" x14ac:dyDescent="0.2">
      <c r="A7" s="24" t="s">
        <v>65</v>
      </c>
      <c r="B7" s="58">
        <f>+'Pages 12-13'!B7</f>
        <v>2016</v>
      </c>
      <c r="C7" s="59" t="s">
        <v>2</v>
      </c>
      <c r="D7" s="59" t="s">
        <v>2</v>
      </c>
      <c r="E7" s="59" t="s">
        <v>2</v>
      </c>
      <c r="F7" s="59" t="s">
        <v>2</v>
      </c>
      <c r="G7" s="59" t="s">
        <v>2</v>
      </c>
      <c r="H7" s="59" t="s">
        <v>2</v>
      </c>
      <c r="I7" s="59" t="s">
        <v>2</v>
      </c>
      <c r="J7" s="59" t="s">
        <v>2</v>
      </c>
      <c r="K7" s="60" t="s">
        <v>2</v>
      </c>
    </row>
    <row r="8" spans="1:11" x14ac:dyDescent="0.2">
      <c r="A8" s="24" t="s">
        <v>86</v>
      </c>
      <c r="B8" s="24" t="s">
        <v>397</v>
      </c>
      <c r="C8" s="56">
        <f>+'Pages 12-13'!C8</f>
        <v>2017</v>
      </c>
      <c r="D8" s="56">
        <f>+'Pages 12-13'!D8</f>
        <v>2018</v>
      </c>
      <c r="E8" s="56">
        <f>+'Pages 12-13'!E8</f>
        <v>2019</v>
      </c>
      <c r="F8" s="56">
        <f>+'Pages 12-13'!F8</f>
        <v>2020</v>
      </c>
      <c r="G8" s="56">
        <f>+'Pages 12-13'!G8</f>
        <v>2021</v>
      </c>
      <c r="H8" s="56">
        <f>+'Pages 12-13'!H8</f>
        <v>2022</v>
      </c>
      <c r="I8" s="56">
        <f>+'Pages 12-13'!I8</f>
        <v>2023</v>
      </c>
      <c r="J8" s="56">
        <f>+'Pages 12-13'!J8</f>
        <v>2024</v>
      </c>
      <c r="K8" s="130">
        <f>+'Pages 12-13'!K8</f>
        <v>2025</v>
      </c>
    </row>
    <row r="9" spans="1:11" x14ac:dyDescent="0.2">
      <c r="A9" s="39"/>
      <c r="B9" s="39"/>
      <c r="C9" s="39"/>
      <c r="D9" s="39"/>
      <c r="E9" s="39"/>
      <c r="F9" s="39"/>
      <c r="G9" s="39"/>
      <c r="H9" s="39"/>
      <c r="I9" s="39"/>
      <c r="J9" s="39"/>
      <c r="K9" s="40"/>
    </row>
    <row r="10" spans="1:11" x14ac:dyDescent="0.2">
      <c r="A10" s="57" t="str">
        <f>+'Pages 12-13'!A10</f>
        <v>2016 &amp; Prior</v>
      </c>
      <c r="B10" s="23">
        <v>0</v>
      </c>
      <c r="C10" s="23">
        <v>0</v>
      </c>
      <c r="D10" s="23">
        <v>0</v>
      </c>
      <c r="E10" s="23">
        <v>0</v>
      </c>
      <c r="F10" s="23">
        <v>0</v>
      </c>
      <c r="G10" s="23">
        <v>0</v>
      </c>
      <c r="H10" s="23">
        <v>0</v>
      </c>
      <c r="I10" s="23">
        <v>0</v>
      </c>
      <c r="J10" s="23">
        <v>0</v>
      </c>
      <c r="K10" s="25">
        <v>0</v>
      </c>
    </row>
    <row r="11" spans="1:11" x14ac:dyDescent="0.2">
      <c r="A11" s="57">
        <f>+'Pages 12-13'!A11</f>
        <v>2017</v>
      </c>
      <c r="B11" s="28" t="s">
        <v>99</v>
      </c>
      <c r="C11" s="23">
        <v>0</v>
      </c>
      <c r="D11" s="23">
        <v>0</v>
      </c>
      <c r="E11" s="23">
        <v>0</v>
      </c>
      <c r="F11" s="23">
        <v>0</v>
      </c>
      <c r="G11" s="23">
        <v>0</v>
      </c>
      <c r="H11" s="23">
        <v>0</v>
      </c>
      <c r="I11" s="23">
        <v>0</v>
      </c>
      <c r="J11" s="23">
        <v>0</v>
      </c>
      <c r="K11" s="25">
        <v>0</v>
      </c>
    </row>
    <row r="12" spans="1:11" x14ac:dyDescent="0.2">
      <c r="A12" s="57">
        <f>+'Pages 12-13'!A12</f>
        <v>2018</v>
      </c>
      <c r="B12" s="28" t="s">
        <v>99</v>
      </c>
      <c r="C12" s="28" t="s">
        <v>99</v>
      </c>
      <c r="D12" s="23">
        <v>0</v>
      </c>
      <c r="E12" s="23">
        <v>0</v>
      </c>
      <c r="F12" s="23">
        <v>0</v>
      </c>
      <c r="G12" s="23">
        <v>0</v>
      </c>
      <c r="H12" s="23">
        <v>0</v>
      </c>
      <c r="I12" s="23">
        <v>0</v>
      </c>
      <c r="J12" s="23">
        <v>0</v>
      </c>
      <c r="K12" s="25">
        <v>0</v>
      </c>
    </row>
    <row r="13" spans="1:11" x14ac:dyDescent="0.2">
      <c r="A13" s="57">
        <f>+'Pages 12-13'!A13</f>
        <v>2019</v>
      </c>
      <c r="B13" s="28" t="s">
        <v>99</v>
      </c>
      <c r="C13" s="28" t="s">
        <v>99</v>
      </c>
      <c r="D13" s="28" t="s">
        <v>99</v>
      </c>
      <c r="E13" s="23">
        <v>0</v>
      </c>
      <c r="F13" s="23">
        <v>0</v>
      </c>
      <c r="G13" s="23">
        <v>0</v>
      </c>
      <c r="H13" s="23">
        <v>0</v>
      </c>
      <c r="I13" s="23">
        <v>0</v>
      </c>
      <c r="J13" s="23">
        <v>0</v>
      </c>
      <c r="K13" s="25">
        <v>0</v>
      </c>
    </row>
    <row r="14" spans="1:11" x14ac:dyDescent="0.2">
      <c r="A14" s="57">
        <f>+'Pages 12-13'!A14</f>
        <v>2020</v>
      </c>
      <c r="B14" s="28" t="s">
        <v>99</v>
      </c>
      <c r="C14" s="28" t="s">
        <v>99</v>
      </c>
      <c r="D14" s="28" t="s">
        <v>99</v>
      </c>
      <c r="E14" s="28" t="s">
        <v>99</v>
      </c>
      <c r="F14" s="23">
        <v>0</v>
      </c>
      <c r="G14" s="23">
        <v>0</v>
      </c>
      <c r="H14" s="23">
        <v>0</v>
      </c>
      <c r="I14" s="23">
        <v>0</v>
      </c>
      <c r="J14" s="23">
        <v>0</v>
      </c>
      <c r="K14" s="25">
        <v>0</v>
      </c>
    </row>
    <row r="15" spans="1:11" x14ac:dyDescent="0.2">
      <c r="A15" s="57">
        <f>+'Pages 12-13'!A15</f>
        <v>2021</v>
      </c>
      <c r="B15" s="28" t="s">
        <v>99</v>
      </c>
      <c r="C15" s="28" t="s">
        <v>99</v>
      </c>
      <c r="D15" s="28" t="s">
        <v>99</v>
      </c>
      <c r="E15" s="28" t="s">
        <v>99</v>
      </c>
      <c r="F15" s="28" t="s">
        <v>99</v>
      </c>
      <c r="G15" s="23">
        <v>0</v>
      </c>
      <c r="H15" s="23">
        <v>0</v>
      </c>
      <c r="I15" s="23">
        <v>0</v>
      </c>
      <c r="J15" s="23">
        <v>0</v>
      </c>
      <c r="K15" s="25">
        <v>0</v>
      </c>
    </row>
    <row r="16" spans="1:11" x14ac:dyDescent="0.2">
      <c r="A16" s="57">
        <f>+'Pages 12-13'!A16</f>
        <v>2022</v>
      </c>
      <c r="B16" s="28" t="s">
        <v>99</v>
      </c>
      <c r="C16" s="28" t="s">
        <v>99</v>
      </c>
      <c r="D16" s="28" t="s">
        <v>99</v>
      </c>
      <c r="E16" s="28" t="s">
        <v>99</v>
      </c>
      <c r="F16" s="28" t="s">
        <v>99</v>
      </c>
      <c r="G16" s="28" t="s">
        <v>99</v>
      </c>
      <c r="H16" s="23">
        <v>0</v>
      </c>
      <c r="I16" s="23">
        <v>0</v>
      </c>
      <c r="J16" s="23">
        <v>0</v>
      </c>
      <c r="K16" s="25">
        <v>0</v>
      </c>
    </row>
    <row r="17" spans="1:11" x14ac:dyDescent="0.2">
      <c r="A17" s="57">
        <f>+'Pages 12-13'!A17</f>
        <v>2023</v>
      </c>
      <c r="B17" s="28" t="s">
        <v>99</v>
      </c>
      <c r="C17" s="28" t="s">
        <v>99</v>
      </c>
      <c r="D17" s="28" t="s">
        <v>99</v>
      </c>
      <c r="E17" s="28" t="s">
        <v>99</v>
      </c>
      <c r="F17" s="28" t="s">
        <v>99</v>
      </c>
      <c r="G17" s="28" t="s">
        <v>99</v>
      </c>
      <c r="H17" s="28" t="s">
        <v>99</v>
      </c>
      <c r="I17" s="23">
        <v>0</v>
      </c>
      <c r="J17" s="23">
        <v>0</v>
      </c>
      <c r="K17" s="25">
        <v>0</v>
      </c>
    </row>
    <row r="18" spans="1:11" x14ac:dyDescent="0.2">
      <c r="A18" s="57">
        <f>+'Pages 12-13'!A18</f>
        <v>2024</v>
      </c>
      <c r="B18" s="28" t="s">
        <v>99</v>
      </c>
      <c r="C18" s="28" t="s">
        <v>99</v>
      </c>
      <c r="D18" s="28" t="s">
        <v>99</v>
      </c>
      <c r="E18" s="28" t="s">
        <v>99</v>
      </c>
      <c r="F18" s="28" t="s">
        <v>99</v>
      </c>
      <c r="G18" s="28" t="s">
        <v>99</v>
      </c>
      <c r="H18" s="28" t="s">
        <v>99</v>
      </c>
      <c r="I18" s="28" t="s">
        <v>99</v>
      </c>
      <c r="J18" s="23">
        <v>0</v>
      </c>
      <c r="K18" s="25">
        <v>0</v>
      </c>
    </row>
    <row r="19" spans="1:11" x14ac:dyDescent="0.2">
      <c r="A19" s="57">
        <f>+'Pages 12-13'!A19</f>
        <v>2025</v>
      </c>
      <c r="B19" s="28" t="s">
        <v>99</v>
      </c>
      <c r="C19" s="28" t="s">
        <v>99</v>
      </c>
      <c r="D19" s="28" t="s">
        <v>99</v>
      </c>
      <c r="E19" s="28" t="s">
        <v>99</v>
      </c>
      <c r="F19" s="28" t="s">
        <v>99</v>
      </c>
      <c r="G19" s="28" t="s">
        <v>99</v>
      </c>
      <c r="H19" s="28" t="s">
        <v>99</v>
      </c>
      <c r="I19" s="28" t="s">
        <v>99</v>
      </c>
      <c r="J19" s="28" t="s">
        <v>99</v>
      </c>
      <c r="K19" s="47">
        <v>0</v>
      </c>
    </row>
    <row r="20" spans="1:11" x14ac:dyDescent="0.2">
      <c r="A20" s="10"/>
      <c r="B20" s="10"/>
      <c r="C20" s="10"/>
      <c r="D20" s="10"/>
      <c r="E20" s="10"/>
      <c r="F20" s="10"/>
      <c r="G20" s="10"/>
      <c r="H20" s="10"/>
      <c r="I20" s="10"/>
      <c r="J20" s="10"/>
      <c r="K20" s="10"/>
    </row>
    <row r="21" spans="1:11" x14ac:dyDescent="0.2">
      <c r="A21" s="18" t="s">
        <v>54</v>
      </c>
      <c r="B21" s="116" t="s">
        <v>143</v>
      </c>
      <c r="C21" s="117"/>
      <c r="D21" s="117"/>
      <c r="E21" s="117"/>
      <c r="F21" s="117"/>
      <c r="G21" s="117"/>
      <c r="H21" s="117"/>
      <c r="I21" s="117"/>
      <c r="J21" s="117"/>
      <c r="K21" s="118"/>
    </row>
    <row r="22" spans="1:11" x14ac:dyDescent="0.2">
      <c r="A22" s="24" t="s">
        <v>65</v>
      </c>
      <c r="B22" s="58">
        <f>+'Pages 12-13'!B22</f>
        <v>2016</v>
      </c>
      <c r="C22" s="59" t="s">
        <v>2</v>
      </c>
      <c r="D22" s="59" t="s">
        <v>2</v>
      </c>
      <c r="E22" s="59" t="s">
        <v>2</v>
      </c>
      <c r="F22" s="59" t="s">
        <v>2</v>
      </c>
      <c r="G22" s="59" t="s">
        <v>2</v>
      </c>
      <c r="H22" s="59" t="s">
        <v>2</v>
      </c>
      <c r="I22" s="59" t="s">
        <v>2</v>
      </c>
      <c r="J22" s="59" t="s">
        <v>2</v>
      </c>
      <c r="K22" s="60" t="s">
        <v>2</v>
      </c>
    </row>
    <row r="23" spans="1:11" x14ac:dyDescent="0.2">
      <c r="A23" s="24" t="s">
        <v>86</v>
      </c>
      <c r="B23" s="24" t="s">
        <v>397</v>
      </c>
      <c r="C23" s="56">
        <f>+'Pages 12-13'!C23</f>
        <v>2017</v>
      </c>
      <c r="D23" s="56">
        <f>+'Pages 12-13'!D23</f>
        <v>2018</v>
      </c>
      <c r="E23" s="56">
        <f>+'Pages 12-13'!E23</f>
        <v>2019</v>
      </c>
      <c r="F23" s="56">
        <f>+'Pages 12-13'!F23</f>
        <v>2020</v>
      </c>
      <c r="G23" s="56">
        <f>+'Pages 12-13'!G23</f>
        <v>2021</v>
      </c>
      <c r="H23" s="56">
        <f>+'Pages 12-13'!H23</f>
        <v>2022</v>
      </c>
      <c r="I23" s="56">
        <f>+'Pages 12-13'!I23</f>
        <v>2023</v>
      </c>
      <c r="J23" s="56">
        <f>+'Pages 12-13'!J23</f>
        <v>2024</v>
      </c>
      <c r="K23" s="130">
        <f>+'Pages 12-13'!K23</f>
        <v>2025</v>
      </c>
    </row>
    <row r="24" spans="1:11" x14ac:dyDescent="0.2">
      <c r="A24" s="22"/>
      <c r="B24" s="22"/>
      <c r="C24" s="22"/>
      <c r="D24" s="22"/>
      <c r="E24" s="22"/>
      <c r="F24" s="22"/>
      <c r="G24" s="22"/>
      <c r="H24" s="22"/>
      <c r="I24" s="22"/>
      <c r="J24" s="22"/>
      <c r="K24" s="31"/>
    </row>
    <row r="25" spans="1:11" x14ac:dyDescent="0.2">
      <c r="A25" s="57" t="str">
        <f>+'Pages 12-13'!A25</f>
        <v>2016 &amp; Prior</v>
      </c>
      <c r="B25" s="23">
        <v>0</v>
      </c>
      <c r="C25" s="23">
        <v>0</v>
      </c>
      <c r="D25" s="23">
        <v>0</v>
      </c>
      <c r="E25" s="23">
        <v>0</v>
      </c>
      <c r="F25" s="23">
        <v>0</v>
      </c>
      <c r="G25" s="23">
        <v>0</v>
      </c>
      <c r="H25" s="23">
        <v>0</v>
      </c>
      <c r="I25" s="23">
        <v>0</v>
      </c>
      <c r="J25" s="23">
        <v>0</v>
      </c>
      <c r="K25" s="25">
        <v>0</v>
      </c>
    </row>
    <row r="26" spans="1:11" x14ac:dyDescent="0.2">
      <c r="A26" s="57">
        <f>+'Pages 12-13'!A26</f>
        <v>2017</v>
      </c>
      <c r="B26" s="28" t="s">
        <v>99</v>
      </c>
      <c r="C26" s="23">
        <v>0</v>
      </c>
      <c r="D26" s="23">
        <v>0</v>
      </c>
      <c r="E26" s="23">
        <v>0</v>
      </c>
      <c r="F26" s="23">
        <v>0</v>
      </c>
      <c r="G26" s="23">
        <v>0</v>
      </c>
      <c r="H26" s="23">
        <v>0</v>
      </c>
      <c r="I26" s="23">
        <v>0</v>
      </c>
      <c r="J26" s="23">
        <v>0</v>
      </c>
      <c r="K26" s="25">
        <v>0</v>
      </c>
    </row>
    <row r="27" spans="1:11" x14ac:dyDescent="0.2">
      <c r="A27" s="57">
        <f>+'Pages 12-13'!A27</f>
        <v>2018</v>
      </c>
      <c r="B27" s="28" t="s">
        <v>99</v>
      </c>
      <c r="C27" s="28" t="s">
        <v>99</v>
      </c>
      <c r="D27" s="23">
        <v>0</v>
      </c>
      <c r="E27" s="23">
        <v>0</v>
      </c>
      <c r="F27" s="23">
        <v>0</v>
      </c>
      <c r="G27" s="23">
        <v>0</v>
      </c>
      <c r="H27" s="23">
        <v>0</v>
      </c>
      <c r="I27" s="23">
        <v>0</v>
      </c>
      <c r="J27" s="23">
        <v>0</v>
      </c>
      <c r="K27" s="25">
        <v>0</v>
      </c>
    </row>
    <row r="28" spans="1:11" x14ac:dyDescent="0.2">
      <c r="A28" s="57">
        <f>+'Pages 12-13'!A28</f>
        <v>2019</v>
      </c>
      <c r="B28" s="28" t="s">
        <v>99</v>
      </c>
      <c r="C28" s="28" t="s">
        <v>99</v>
      </c>
      <c r="D28" s="28" t="s">
        <v>99</v>
      </c>
      <c r="E28" s="23">
        <v>0</v>
      </c>
      <c r="F28" s="23">
        <v>0</v>
      </c>
      <c r="G28" s="23">
        <v>0</v>
      </c>
      <c r="H28" s="23">
        <v>0</v>
      </c>
      <c r="I28" s="23">
        <v>0</v>
      </c>
      <c r="J28" s="23">
        <v>0</v>
      </c>
      <c r="K28" s="25">
        <v>0</v>
      </c>
    </row>
    <row r="29" spans="1:11" x14ac:dyDescent="0.2">
      <c r="A29" s="57">
        <f>+'Pages 12-13'!A29</f>
        <v>2020</v>
      </c>
      <c r="B29" s="28" t="s">
        <v>99</v>
      </c>
      <c r="C29" s="28" t="s">
        <v>99</v>
      </c>
      <c r="D29" s="28" t="s">
        <v>99</v>
      </c>
      <c r="E29" s="28" t="s">
        <v>99</v>
      </c>
      <c r="F29" s="23">
        <v>0</v>
      </c>
      <c r="G29" s="23">
        <v>0</v>
      </c>
      <c r="H29" s="23">
        <v>0</v>
      </c>
      <c r="I29" s="23">
        <v>0</v>
      </c>
      <c r="J29" s="23">
        <v>0</v>
      </c>
      <c r="K29" s="25">
        <v>0</v>
      </c>
    </row>
    <row r="30" spans="1:11" x14ac:dyDescent="0.2">
      <c r="A30" s="57">
        <f>+'Pages 12-13'!A30</f>
        <v>2021</v>
      </c>
      <c r="B30" s="28" t="s">
        <v>99</v>
      </c>
      <c r="C30" s="28" t="s">
        <v>99</v>
      </c>
      <c r="D30" s="28" t="s">
        <v>99</v>
      </c>
      <c r="E30" s="28" t="s">
        <v>99</v>
      </c>
      <c r="F30" s="28" t="s">
        <v>99</v>
      </c>
      <c r="G30" s="23">
        <v>0</v>
      </c>
      <c r="H30" s="23">
        <v>0</v>
      </c>
      <c r="I30" s="23">
        <v>0</v>
      </c>
      <c r="J30" s="23">
        <v>0</v>
      </c>
      <c r="K30" s="25">
        <v>0</v>
      </c>
    </row>
    <row r="31" spans="1:11" x14ac:dyDescent="0.2">
      <c r="A31" s="57">
        <f>+'Pages 12-13'!A31</f>
        <v>2022</v>
      </c>
      <c r="B31" s="28" t="s">
        <v>99</v>
      </c>
      <c r="C31" s="28" t="s">
        <v>99</v>
      </c>
      <c r="D31" s="28" t="s">
        <v>99</v>
      </c>
      <c r="E31" s="28" t="s">
        <v>99</v>
      </c>
      <c r="F31" s="28" t="s">
        <v>99</v>
      </c>
      <c r="G31" s="28" t="s">
        <v>99</v>
      </c>
      <c r="H31" s="23">
        <v>0</v>
      </c>
      <c r="I31" s="23">
        <v>0</v>
      </c>
      <c r="J31" s="23">
        <v>0</v>
      </c>
      <c r="K31" s="25">
        <v>0</v>
      </c>
    </row>
    <row r="32" spans="1:11" x14ac:dyDescent="0.2">
      <c r="A32" s="57">
        <f>+'Pages 12-13'!A32</f>
        <v>2023</v>
      </c>
      <c r="B32" s="28" t="s">
        <v>99</v>
      </c>
      <c r="C32" s="28" t="s">
        <v>99</v>
      </c>
      <c r="D32" s="28" t="s">
        <v>99</v>
      </c>
      <c r="E32" s="28" t="s">
        <v>99</v>
      </c>
      <c r="F32" s="28" t="s">
        <v>99</v>
      </c>
      <c r="G32" s="28" t="s">
        <v>99</v>
      </c>
      <c r="H32" s="28" t="s">
        <v>99</v>
      </c>
      <c r="I32" s="23">
        <v>0</v>
      </c>
      <c r="J32" s="23">
        <v>0</v>
      </c>
      <c r="K32" s="25">
        <v>0</v>
      </c>
    </row>
    <row r="33" spans="1:11" x14ac:dyDescent="0.2">
      <c r="A33" s="57">
        <f>+'Pages 12-13'!A33</f>
        <v>2024</v>
      </c>
      <c r="B33" s="28" t="s">
        <v>99</v>
      </c>
      <c r="C33" s="28" t="s">
        <v>99</v>
      </c>
      <c r="D33" s="28" t="s">
        <v>99</v>
      </c>
      <c r="E33" s="28" t="s">
        <v>99</v>
      </c>
      <c r="F33" s="28" t="s">
        <v>99</v>
      </c>
      <c r="G33" s="28" t="s">
        <v>99</v>
      </c>
      <c r="H33" s="28" t="s">
        <v>99</v>
      </c>
      <c r="I33" s="28" t="s">
        <v>99</v>
      </c>
      <c r="J33" s="23">
        <v>0</v>
      </c>
      <c r="K33" s="25">
        <v>0</v>
      </c>
    </row>
    <row r="34" spans="1:11" x14ac:dyDescent="0.2">
      <c r="A34" s="129">
        <f>+'Pages 12-13'!A34</f>
        <v>2025</v>
      </c>
      <c r="B34" s="52" t="s">
        <v>99</v>
      </c>
      <c r="C34" s="52" t="s">
        <v>99</v>
      </c>
      <c r="D34" s="52" t="s">
        <v>99</v>
      </c>
      <c r="E34" s="52" t="s">
        <v>99</v>
      </c>
      <c r="F34" s="52" t="s">
        <v>99</v>
      </c>
      <c r="G34" s="52" t="s">
        <v>99</v>
      </c>
      <c r="H34" s="52" t="s">
        <v>99</v>
      </c>
      <c r="I34" s="52" t="s">
        <v>99</v>
      </c>
      <c r="J34" s="52" t="s">
        <v>99</v>
      </c>
      <c r="K34" s="53">
        <v>0</v>
      </c>
    </row>
    <row r="36" spans="1:11" x14ac:dyDescent="0.2">
      <c r="K36" s="8" t="s">
        <v>498</v>
      </c>
    </row>
    <row r="37" spans="1:11" x14ac:dyDescent="0.2">
      <c r="K37" s="8"/>
    </row>
    <row r="38" spans="1:11" x14ac:dyDescent="0.2">
      <c r="A38" s="18" t="s">
        <v>54</v>
      </c>
      <c r="B38" s="11" t="s">
        <v>182</v>
      </c>
      <c r="C38" s="12"/>
      <c r="D38" s="12"/>
      <c r="E38" s="12"/>
      <c r="F38" s="12"/>
      <c r="G38" s="12"/>
      <c r="H38" s="12"/>
      <c r="I38" s="12"/>
      <c r="J38" s="12"/>
      <c r="K38" s="13"/>
    </row>
    <row r="39" spans="1:11" x14ac:dyDescent="0.2">
      <c r="A39" s="24" t="s">
        <v>65</v>
      </c>
      <c r="B39" s="58">
        <f>+'Pages 12-13'!B39</f>
        <v>2016</v>
      </c>
      <c r="C39" s="59" t="s">
        <v>2</v>
      </c>
      <c r="D39" s="59" t="s">
        <v>2</v>
      </c>
      <c r="E39" s="59" t="s">
        <v>2</v>
      </c>
      <c r="F39" s="59" t="s">
        <v>2</v>
      </c>
      <c r="G39" s="59" t="s">
        <v>2</v>
      </c>
      <c r="H39" s="59" t="s">
        <v>2</v>
      </c>
      <c r="I39" s="59" t="s">
        <v>2</v>
      </c>
      <c r="J39" s="59" t="s">
        <v>2</v>
      </c>
      <c r="K39" s="60" t="s">
        <v>2</v>
      </c>
    </row>
    <row r="40" spans="1:11" x14ac:dyDescent="0.2">
      <c r="A40" s="24" t="s">
        <v>86</v>
      </c>
      <c r="B40" s="24" t="s">
        <v>397</v>
      </c>
      <c r="C40" s="56">
        <f>+'Pages 12-13'!C40</f>
        <v>2017</v>
      </c>
      <c r="D40" s="56">
        <f>+'Pages 12-13'!D40</f>
        <v>2018</v>
      </c>
      <c r="E40" s="56">
        <f>+'Pages 12-13'!E40</f>
        <v>2019</v>
      </c>
      <c r="F40" s="56">
        <f>+'Pages 12-13'!F40</f>
        <v>2020</v>
      </c>
      <c r="G40" s="56">
        <f>+'Pages 12-13'!G40</f>
        <v>2021</v>
      </c>
      <c r="H40" s="56">
        <f>+'Pages 12-13'!H40</f>
        <v>2022</v>
      </c>
      <c r="I40" s="56">
        <f>+'Pages 12-13'!I40</f>
        <v>2023</v>
      </c>
      <c r="J40" s="56">
        <f>+'Pages 12-13'!J40</f>
        <v>2024</v>
      </c>
      <c r="K40" s="130">
        <f>+'Pages 12-13'!K40</f>
        <v>2025</v>
      </c>
    </row>
    <row r="41" spans="1:11" x14ac:dyDescent="0.2">
      <c r="A41" s="22"/>
      <c r="B41" s="22"/>
      <c r="C41" s="22"/>
      <c r="D41" s="22"/>
      <c r="E41" s="22"/>
      <c r="F41" s="22"/>
      <c r="G41" s="22"/>
      <c r="H41" s="22"/>
      <c r="I41" s="22"/>
      <c r="J41" s="22"/>
      <c r="K41" s="31"/>
    </row>
    <row r="42" spans="1:11" x14ac:dyDescent="0.2">
      <c r="A42" s="57" t="str">
        <f>+'Pages 12-13'!A42</f>
        <v>2016 &amp; Prior</v>
      </c>
      <c r="B42" s="23">
        <v>0</v>
      </c>
      <c r="C42" s="23">
        <v>0</v>
      </c>
      <c r="D42" s="23">
        <v>0</v>
      </c>
      <c r="E42" s="23">
        <v>0</v>
      </c>
      <c r="F42" s="23">
        <v>0</v>
      </c>
      <c r="G42" s="23">
        <v>0</v>
      </c>
      <c r="H42" s="23">
        <v>0</v>
      </c>
      <c r="I42" s="23">
        <v>0</v>
      </c>
      <c r="J42" s="23">
        <v>0</v>
      </c>
      <c r="K42" s="25">
        <v>0</v>
      </c>
    </row>
    <row r="43" spans="1:11" x14ac:dyDescent="0.2">
      <c r="A43" s="57">
        <f>+'Pages 12-13'!A43</f>
        <v>2017</v>
      </c>
      <c r="B43" s="28" t="s">
        <v>99</v>
      </c>
      <c r="C43" s="23">
        <v>0</v>
      </c>
      <c r="D43" s="23">
        <v>0</v>
      </c>
      <c r="E43" s="23">
        <v>0</v>
      </c>
      <c r="F43" s="23">
        <v>0</v>
      </c>
      <c r="G43" s="23">
        <v>0</v>
      </c>
      <c r="H43" s="23">
        <v>0</v>
      </c>
      <c r="I43" s="23">
        <v>0</v>
      </c>
      <c r="J43" s="23">
        <v>0</v>
      </c>
      <c r="K43" s="25">
        <v>0</v>
      </c>
    </row>
    <row r="44" spans="1:11" x14ac:dyDescent="0.2">
      <c r="A44" s="57">
        <f>+'Pages 12-13'!A44</f>
        <v>2018</v>
      </c>
      <c r="B44" s="28" t="s">
        <v>99</v>
      </c>
      <c r="C44" s="28" t="s">
        <v>99</v>
      </c>
      <c r="D44" s="23">
        <v>0</v>
      </c>
      <c r="E44" s="23">
        <v>0</v>
      </c>
      <c r="F44" s="23">
        <v>0</v>
      </c>
      <c r="G44" s="23">
        <v>0</v>
      </c>
      <c r="H44" s="23">
        <v>0</v>
      </c>
      <c r="I44" s="23">
        <v>0</v>
      </c>
      <c r="J44" s="23">
        <v>0</v>
      </c>
      <c r="K44" s="25">
        <v>0</v>
      </c>
    </row>
    <row r="45" spans="1:11" x14ac:dyDescent="0.2">
      <c r="A45" s="57">
        <f>+'Pages 12-13'!A45</f>
        <v>2019</v>
      </c>
      <c r="B45" s="28" t="s">
        <v>99</v>
      </c>
      <c r="C45" s="28" t="s">
        <v>99</v>
      </c>
      <c r="D45" s="28" t="s">
        <v>99</v>
      </c>
      <c r="E45" s="23">
        <v>0</v>
      </c>
      <c r="F45" s="23">
        <v>0</v>
      </c>
      <c r="G45" s="23">
        <v>0</v>
      </c>
      <c r="H45" s="23">
        <v>0</v>
      </c>
      <c r="I45" s="23">
        <v>0</v>
      </c>
      <c r="J45" s="23">
        <v>0</v>
      </c>
      <c r="K45" s="25">
        <v>0</v>
      </c>
    </row>
    <row r="46" spans="1:11" x14ac:dyDescent="0.2">
      <c r="A46" s="57">
        <f>+'Pages 12-13'!A46</f>
        <v>2020</v>
      </c>
      <c r="B46" s="28" t="s">
        <v>99</v>
      </c>
      <c r="C46" s="28" t="s">
        <v>99</v>
      </c>
      <c r="D46" s="28" t="s">
        <v>99</v>
      </c>
      <c r="E46" s="28" t="s">
        <v>99</v>
      </c>
      <c r="F46" s="23">
        <v>0</v>
      </c>
      <c r="G46" s="23">
        <v>0</v>
      </c>
      <c r="H46" s="23">
        <v>0</v>
      </c>
      <c r="I46" s="23">
        <v>0</v>
      </c>
      <c r="J46" s="23">
        <v>0</v>
      </c>
      <c r="K46" s="25">
        <v>0</v>
      </c>
    </row>
    <row r="47" spans="1:11" x14ac:dyDescent="0.2">
      <c r="A47" s="57">
        <f>+'Pages 12-13'!A47</f>
        <v>2021</v>
      </c>
      <c r="B47" s="28" t="s">
        <v>99</v>
      </c>
      <c r="C47" s="28" t="s">
        <v>99</v>
      </c>
      <c r="D47" s="28" t="s">
        <v>99</v>
      </c>
      <c r="E47" s="28" t="s">
        <v>99</v>
      </c>
      <c r="F47" s="28" t="s">
        <v>99</v>
      </c>
      <c r="G47" s="23">
        <v>0</v>
      </c>
      <c r="H47" s="23">
        <v>0</v>
      </c>
      <c r="I47" s="23">
        <v>0</v>
      </c>
      <c r="J47" s="23">
        <v>0</v>
      </c>
      <c r="K47" s="25">
        <v>0</v>
      </c>
    </row>
    <row r="48" spans="1:11" x14ac:dyDescent="0.2">
      <c r="A48" s="57">
        <f>+'Pages 12-13'!A48</f>
        <v>2022</v>
      </c>
      <c r="B48" s="28" t="s">
        <v>99</v>
      </c>
      <c r="C48" s="28" t="s">
        <v>99</v>
      </c>
      <c r="D48" s="28" t="s">
        <v>99</v>
      </c>
      <c r="E48" s="28" t="s">
        <v>99</v>
      </c>
      <c r="F48" s="28" t="s">
        <v>99</v>
      </c>
      <c r="G48" s="28" t="s">
        <v>99</v>
      </c>
      <c r="H48" s="23">
        <v>0</v>
      </c>
      <c r="I48" s="23">
        <v>0</v>
      </c>
      <c r="J48" s="23">
        <v>0</v>
      </c>
      <c r="K48" s="25">
        <v>0</v>
      </c>
    </row>
    <row r="49" spans="1:13" x14ac:dyDescent="0.2">
      <c r="A49" s="57">
        <f>+'Pages 12-13'!A49</f>
        <v>2023</v>
      </c>
      <c r="B49" s="28" t="s">
        <v>99</v>
      </c>
      <c r="C49" s="28" t="s">
        <v>99</v>
      </c>
      <c r="D49" s="28" t="s">
        <v>99</v>
      </c>
      <c r="E49" s="28" t="s">
        <v>99</v>
      </c>
      <c r="F49" s="28" t="s">
        <v>99</v>
      </c>
      <c r="G49" s="28" t="s">
        <v>99</v>
      </c>
      <c r="H49" s="28" t="s">
        <v>99</v>
      </c>
      <c r="I49" s="23">
        <v>0</v>
      </c>
      <c r="J49" s="23">
        <v>0</v>
      </c>
      <c r="K49" s="25">
        <v>0</v>
      </c>
    </row>
    <row r="50" spans="1:13" x14ac:dyDescent="0.2">
      <c r="A50" s="57">
        <f>+'Pages 12-13'!A50</f>
        <v>2024</v>
      </c>
      <c r="B50" s="28" t="s">
        <v>99</v>
      </c>
      <c r="C50" s="28" t="s">
        <v>99</v>
      </c>
      <c r="D50" s="28" t="s">
        <v>99</v>
      </c>
      <c r="E50" s="28" t="s">
        <v>99</v>
      </c>
      <c r="F50" s="28" t="s">
        <v>99</v>
      </c>
      <c r="G50" s="28" t="s">
        <v>99</v>
      </c>
      <c r="H50" s="28" t="s">
        <v>99</v>
      </c>
      <c r="I50" s="28" t="s">
        <v>99</v>
      </c>
      <c r="J50" s="23">
        <v>0</v>
      </c>
      <c r="K50" s="25">
        <v>0</v>
      </c>
    </row>
    <row r="51" spans="1:13" x14ac:dyDescent="0.2">
      <c r="A51" s="129">
        <f>+'Pages 12-13'!A51</f>
        <v>2025</v>
      </c>
      <c r="B51" s="28" t="s">
        <v>99</v>
      </c>
      <c r="C51" s="28" t="s">
        <v>99</v>
      </c>
      <c r="D51" s="28" t="s">
        <v>99</v>
      </c>
      <c r="E51" s="28" t="s">
        <v>99</v>
      </c>
      <c r="F51" s="28" t="s">
        <v>99</v>
      </c>
      <c r="G51" s="28" t="s">
        <v>99</v>
      </c>
      <c r="H51" s="28" t="s">
        <v>99</v>
      </c>
      <c r="I51" s="28" t="s">
        <v>99</v>
      </c>
      <c r="J51" s="28" t="s">
        <v>99</v>
      </c>
      <c r="K51" s="47">
        <v>0</v>
      </c>
    </row>
    <row r="52" spans="1:13" x14ac:dyDescent="0.2">
      <c r="A52" s="10"/>
      <c r="B52" s="10"/>
      <c r="C52" s="10"/>
      <c r="D52" s="10"/>
      <c r="E52" s="10"/>
      <c r="F52" s="10"/>
      <c r="G52" s="10"/>
      <c r="H52" s="10"/>
      <c r="I52" s="10"/>
      <c r="J52" s="10"/>
      <c r="K52" s="51"/>
    </row>
    <row r="53" spans="1:13" x14ac:dyDescent="0.2">
      <c r="A53" s="5" t="s">
        <v>398</v>
      </c>
    </row>
    <row r="56" spans="1:13" x14ac:dyDescent="0.2">
      <c r="A56" s="5" t="s">
        <v>9</v>
      </c>
      <c r="C56" s="5" t="s">
        <v>2</v>
      </c>
    </row>
    <row r="57" spans="1:13" x14ac:dyDescent="0.2">
      <c r="A57" s="5" t="s">
        <v>205</v>
      </c>
    </row>
    <row r="59" spans="1:13" x14ac:dyDescent="0.2">
      <c r="A59" s="18" t="s">
        <v>54</v>
      </c>
      <c r="B59" s="11" t="s">
        <v>209</v>
      </c>
      <c r="C59" s="12"/>
      <c r="D59" s="12"/>
      <c r="E59" s="12"/>
      <c r="F59" s="12"/>
      <c r="G59" s="12"/>
      <c r="H59" s="12"/>
      <c r="I59" s="12"/>
      <c r="J59" s="12"/>
      <c r="K59" s="12"/>
      <c r="L59" s="39" t="s">
        <v>52</v>
      </c>
      <c r="M59" s="40" t="s">
        <v>304</v>
      </c>
    </row>
    <row r="60" spans="1:13" x14ac:dyDescent="0.2">
      <c r="A60" s="24" t="s">
        <v>65</v>
      </c>
      <c r="B60" s="58">
        <f>+'Pages 12-13'!B60</f>
        <v>2016</v>
      </c>
      <c r="C60" s="59" t="s">
        <v>2</v>
      </c>
      <c r="D60" s="59" t="s">
        <v>2</v>
      </c>
      <c r="E60" s="59" t="s">
        <v>2</v>
      </c>
      <c r="F60" s="59" t="s">
        <v>2</v>
      </c>
      <c r="G60" s="59" t="s">
        <v>2</v>
      </c>
      <c r="H60" s="59" t="s">
        <v>2</v>
      </c>
      <c r="I60" s="59" t="s">
        <v>2</v>
      </c>
      <c r="J60" s="59" t="s">
        <v>2</v>
      </c>
      <c r="K60" s="60" t="s">
        <v>2</v>
      </c>
      <c r="L60" s="24" t="s">
        <v>66</v>
      </c>
      <c r="M60" s="27" t="s">
        <v>305</v>
      </c>
    </row>
    <row r="61" spans="1:13" x14ac:dyDescent="0.2">
      <c r="A61" s="24" t="s">
        <v>86</v>
      </c>
      <c r="B61" s="24" t="s">
        <v>397</v>
      </c>
      <c r="C61" s="56">
        <f>+'Pages 12-13'!C61</f>
        <v>2017</v>
      </c>
      <c r="D61" s="56">
        <f>+'Pages 12-13'!D61</f>
        <v>2018</v>
      </c>
      <c r="E61" s="56">
        <f>+'Pages 12-13'!E61</f>
        <v>2019</v>
      </c>
      <c r="F61" s="56">
        <f>+'Pages 12-13'!F61</f>
        <v>2020</v>
      </c>
      <c r="G61" s="56">
        <f>+'Pages 12-13'!G61</f>
        <v>2021</v>
      </c>
      <c r="H61" s="56">
        <f>+'Pages 12-13'!H61</f>
        <v>2022</v>
      </c>
      <c r="I61" s="56">
        <f>+'Pages 12-13'!I61</f>
        <v>2023</v>
      </c>
      <c r="J61" s="56">
        <f>+'Pages 12-13'!J61</f>
        <v>2024</v>
      </c>
      <c r="K61" s="130">
        <f>+'Pages 12-13'!K61</f>
        <v>2025</v>
      </c>
      <c r="L61" s="24" t="s">
        <v>88</v>
      </c>
      <c r="M61" s="27" t="s">
        <v>306</v>
      </c>
    </row>
    <row r="62" spans="1:13" x14ac:dyDescent="0.2">
      <c r="A62" s="22"/>
      <c r="B62" s="22"/>
      <c r="C62" s="22"/>
      <c r="D62" s="22"/>
      <c r="E62" s="22"/>
      <c r="F62" s="22"/>
      <c r="G62" s="22"/>
      <c r="H62" s="22"/>
      <c r="I62" s="22"/>
      <c r="J62" s="22"/>
      <c r="K62" s="22"/>
      <c r="L62" s="39"/>
      <c r="M62" s="40"/>
    </row>
    <row r="63" spans="1:13" x14ac:dyDescent="0.2">
      <c r="A63" s="57" t="str">
        <f>+'Pages 12-13'!A63</f>
        <v>2016 &amp; Prior</v>
      </c>
      <c r="B63" s="23">
        <f t="shared" ref="B63:K67" si="0">B10+B25+B42</f>
        <v>0</v>
      </c>
      <c r="C63" s="23">
        <f t="shared" si="0"/>
        <v>0</v>
      </c>
      <c r="D63" s="23">
        <f t="shared" si="0"/>
        <v>0</v>
      </c>
      <c r="E63" s="23">
        <f t="shared" si="0"/>
        <v>0</v>
      </c>
      <c r="F63" s="23">
        <f t="shared" si="0"/>
        <v>0</v>
      </c>
      <c r="G63" s="23">
        <f t="shared" si="0"/>
        <v>0</v>
      </c>
      <c r="H63" s="23">
        <f t="shared" si="0"/>
        <v>0</v>
      </c>
      <c r="I63" s="23">
        <f t="shared" si="0"/>
        <v>0</v>
      </c>
      <c r="J63" s="23">
        <f t="shared" si="0"/>
        <v>0</v>
      </c>
      <c r="K63" s="23">
        <f t="shared" si="0"/>
        <v>0</v>
      </c>
      <c r="L63" s="23">
        <v>0</v>
      </c>
      <c r="M63" s="1">
        <f>IF(K63&gt;0,K63/L63,0)</f>
        <v>0</v>
      </c>
    </row>
    <row r="64" spans="1:13" x14ac:dyDescent="0.2">
      <c r="A64" s="57">
        <f>+'Pages 12-13'!A64</f>
        <v>2017</v>
      </c>
      <c r="B64" s="28" t="s">
        <v>99</v>
      </c>
      <c r="C64" s="23">
        <f t="shared" si="0"/>
        <v>0</v>
      </c>
      <c r="D64" s="23">
        <f t="shared" si="0"/>
        <v>0</v>
      </c>
      <c r="E64" s="23">
        <f t="shared" si="0"/>
        <v>0</v>
      </c>
      <c r="F64" s="23">
        <f t="shared" si="0"/>
        <v>0</v>
      </c>
      <c r="G64" s="23">
        <f t="shared" si="0"/>
        <v>0</v>
      </c>
      <c r="H64" s="23">
        <f t="shared" si="0"/>
        <v>0</v>
      </c>
      <c r="I64" s="23">
        <f t="shared" si="0"/>
        <v>0</v>
      </c>
      <c r="J64" s="23">
        <f t="shared" si="0"/>
        <v>0</v>
      </c>
      <c r="K64" s="23">
        <f t="shared" si="0"/>
        <v>0</v>
      </c>
      <c r="L64" s="23">
        <v>0</v>
      </c>
      <c r="M64" s="1">
        <f t="shared" ref="M64:M72" si="1">IF(K64&gt;0,K64/L64,0)</f>
        <v>0</v>
      </c>
    </row>
    <row r="65" spans="1:13" x14ac:dyDescent="0.2">
      <c r="A65" s="57">
        <f>+'Pages 12-13'!A65</f>
        <v>2018</v>
      </c>
      <c r="B65" s="28" t="s">
        <v>99</v>
      </c>
      <c r="C65" s="28" t="s">
        <v>99</v>
      </c>
      <c r="D65" s="23">
        <f t="shared" si="0"/>
        <v>0</v>
      </c>
      <c r="E65" s="23">
        <f t="shared" si="0"/>
        <v>0</v>
      </c>
      <c r="F65" s="23">
        <f t="shared" si="0"/>
        <v>0</v>
      </c>
      <c r="G65" s="23">
        <f t="shared" si="0"/>
        <v>0</v>
      </c>
      <c r="H65" s="23">
        <f t="shared" si="0"/>
        <v>0</v>
      </c>
      <c r="I65" s="23">
        <f t="shared" si="0"/>
        <v>0</v>
      </c>
      <c r="J65" s="23">
        <f t="shared" si="0"/>
        <v>0</v>
      </c>
      <c r="K65" s="23">
        <f t="shared" si="0"/>
        <v>0</v>
      </c>
      <c r="L65" s="23">
        <v>0</v>
      </c>
      <c r="M65" s="1">
        <f t="shared" si="1"/>
        <v>0</v>
      </c>
    </row>
    <row r="66" spans="1:13" x14ac:dyDescent="0.2">
      <c r="A66" s="57">
        <f>+'Pages 12-13'!A66</f>
        <v>2019</v>
      </c>
      <c r="B66" s="28" t="s">
        <v>99</v>
      </c>
      <c r="C66" s="28" t="s">
        <v>99</v>
      </c>
      <c r="D66" s="28" t="s">
        <v>99</v>
      </c>
      <c r="E66" s="23">
        <f t="shared" si="0"/>
        <v>0</v>
      </c>
      <c r="F66" s="23">
        <f t="shared" si="0"/>
        <v>0</v>
      </c>
      <c r="G66" s="23">
        <f t="shared" si="0"/>
        <v>0</v>
      </c>
      <c r="H66" s="23">
        <f t="shared" si="0"/>
        <v>0</v>
      </c>
      <c r="I66" s="23">
        <f t="shared" si="0"/>
        <v>0</v>
      </c>
      <c r="J66" s="23">
        <f t="shared" si="0"/>
        <v>0</v>
      </c>
      <c r="K66" s="23">
        <f t="shared" si="0"/>
        <v>0</v>
      </c>
      <c r="L66" s="23">
        <v>0</v>
      </c>
      <c r="M66" s="1">
        <f t="shared" si="1"/>
        <v>0</v>
      </c>
    </row>
    <row r="67" spans="1:13" x14ac:dyDescent="0.2">
      <c r="A67" s="57">
        <f>+'Pages 12-13'!A67</f>
        <v>2020</v>
      </c>
      <c r="B67" s="28" t="s">
        <v>99</v>
      </c>
      <c r="C67" s="28" t="s">
        <v>99</v>
      </c>
      <c r="D67" s="28" t="s">
        <v>99</v>
      </c>
      <c r="E67" s="28" t="s">
        <v>99</v>
      </c>
      <c r="F67" s="23">
        <f t="shared" si="0"/>
        <v>0</v>
      </c>
      <c r="G67" s="23">
        <f t="shared" si="0"/>
        <v>0</v>
      </c>
      <c r="H67" s="23">
        <f t="shared" si="0"/>
        <v>0</v>
      </c>
      <c r="I67" s="23">
        <f t="shared" si="0"/>
        <v>0</v>
      </c>
      <c r="J67" s="23">
        <f t="shared" si="0"/>
        <v>0</v>
      </c>
      <c r="K67" s="23">
        <f t="shared" si="0"/>
        <v>0</v>
      </c>
      <c r="L67" s="23">
        <v>0</v>
      </c>
      <c r="M67" s="1">
        <f t="shared" si="1"/>
        <v>0</v>
      </c>
    </row>
    <row r="68" spans="1:13" x14ac:dyDescent="0.2">
      <c r="A68" s="57">
        <f>+'Pages 12-13'!A68</f>
        <v>2021</v>
      </c>
      <c r="B68" s="28" t="s">
        <v>99</v>
      </c>
      <c r="C68" s="28" t="s">
        <v>99</v>
      </c>
      <c r="D68" s="28" t="s">
        <v>99</v>
      </c>
      <c r="E68" s="28" t="s">
        <v>99</v>
      </c>
      <c r="F68" s="28" t="s">
        <v>99</v>
      </c>
      <c r="G68" s="23">
        <f>G15+G30+G47</f>
        <v>0</v>
      </c>
      <c r="H68" s="23">
        <f>H15+H30+H47</f>
        <v>0</v>
      </c>
      <c r="I68" s="23">
        <f>I15+I30+I47</f>
        <v>0</v>
      </c>
      <c r="J68" s="23">
        <f>J15+J30+J47</f>
        <v>0</v>
      </c>
      <c r="K68" s="23">
        <f>K15+K30+K47</f>
        <v>0</v>
      </c>
      <c r="L68" s="23">
        <v>0</v>
      </c>
      <c r="M68" s="1">
        <f t="shared" si="1"/>
        <v>0</v>
      </c>
    </row>
    <row r="69" spans="1:13" x14ac:dyDescent="0.2">
      <c r="A69" s="57">
        <f>+'Pages 12-13'!A69</f>
        <v>2022</v>
      </c>
      <c r="B69" s="28" t="s">
        <v>99</v>
      </c>
      <c r="C69" s="28" t="s">
        <v>99</v>
      </c>
      <c r="D69" s="28" t="s">
        <v>99</v>
      </c>
      <c r="E69" s="28" t="s">
        <v>99</v>
      </c>
      <c r="F69" s="28" t="s">
        <v>99</v>
      </c>
      <c r="G69" s="28" t="s">
        <v>99</v>
      </c>
      <c r="H69" s="23">
        <f>H16+H31+H48</f>
        <v>0</v>
      </c>
      <c r="I69" s="23">
        <f>I16+I31+I48</f>
        <v>0</v>
      </c>
      <c r="J69" s="23">
        <f>J16+J31+J48</f>
        <v>0</v>
      </c>
      <c r="K69" s="23">
        <f>K16+K31+K48</f>
        <v>0</v>
      </c>
      <c r="L69" s="23">
        <v>0</v>
      </c>
      <c r="M69" s="1">
        <f t="shared" si="1"/>
        <v>0</v>
      </c>
    </row>
    <row r="70" spans="1:13" x14ac:dyDescent="0.2">
      <c r="A70" s="57">
        <f>+'Pages 12-13'!A70</f>
        <v>2023</v>
      </c>
      <c r="B70" s="28" t="s">
        <v>99</v>
      </c>
      <c r="C70" s="28" t="s">
        <v>99</v>
      </c>
      <c r="D70" s="28" t="s">
        <v>99</v>
      </c>
      <c r="E70" s="28" t="s">
        <v>99</v>
      </c>
      <c r="F70" s="28" t="s">
        <v>99</v>
      </c>
      <c r="G70" s="28" t="s">
        <v>99</v>
      </c>
      <c r="H70" s="28" t="s">
        <v>99</v>
      </c>
      <c r="I70" s="23">
        <f>I17+I32+I49</f>
        <v>0</v>
      </c>
      <c r="J70" s="23">
        <f>J17+J32+J49</f>
        <v>0</v>
      </c>
      <c r="K70" s="23">
        <f>K17+K32+K49</f>
        <v>0</v>
      </c>
      <c r="L70" s="23">
        <v>0</v>
      </c>
      <c r="M70" s="1">
        <f t="shared" si="1"/>
        <v>0</v>
      </c>
    </row>
    <row r="71" spans="1:13" x14ac:dyDescent="0.2">
      <c r="A71" s="57">
        <f>+'Pages 12-13'!A71</f>
        <v>2024</v>
      </c>
      <c r="B71" s="28" t="s">
        <v>99</v>
      </c>
      <c r="C71" s="28" t="s">
        <v>99</v>
      </c>
      <c r="D71" s="28" t="s">
        <v>99</v>
      </c>
      <c r="E71" s="28" t="s">
        <v>99</v>
      </c>
      <c r="F71" s="28" t="s">
        <v>99</v>
      </c>
      <c r="G71" s="28" t="s">
        <v>99</v>
      </c>
      <c r="H71" s="28" t="s">
        <v>99</v>
      </c>
      <c r="I71" s="28" t="s">
        <v>99</v>
      </c>
      <c r="J71" s="23">
        <f>J18+J33+J50</f>
        <v>0</v>
      </c>
      <c r="K71" s="23">
        <f>K18+K33+K50</f>
        <v>0</v>
      </c>
      <c r="L71" s="23">
        <v>0</v>
      </c>
      <c r="M71" s="1">
        <f t="shared" si="1"/>
        <v>0</v>
      </c>
    </row>
    <row r="72" spans="1:13" x14ac:dyDescent="0.2">
      <c r="A72" s="129">
        <f>+'Pages 12-13'!A72</f>
        <v>2025</v>
      </c>
      <c r="B72" s="28" t="s">
        <v>99</v>
      </c>
      <c r="C72" s="28" t="s">
        <v>99</v>
      </c>
      <c r="D72" s="28" t="s">
        <v>99</v>
      </c>
      <c r="E72" s="28" t="s">
        <v>99</v>
      </c>
      <c r="F72" s="28" t="s">
        <v>99</v>
      </c>
      <c r="G72" s="28" t="s">
        <v>99</v>
      </c>
      <c r="H72" s="28" t="s">
        <v>99</v>
      </c>
      <c r="I72" s="28" t="s">
        <v>99</v>
      </c>
      <c r="J72" s="28" t="s">
        <v>99</v>
      </c>
      <c r="K72" s="23">
        <f>K19+K34+K51</f>
        <v>0</v>
      </c>
      <c r="L72" s="122">
        <v>0</v>
      </c>
      <c r="M72" s="123">
        <f t="shared" si="1"/>
        <v>0</v>
      </c>
    </row>
    <row r="73" spans="1:13" x14ac:dyDescent="0.2">
      <c r="A73" s="10"/>
      <c r="B73" s="10"/>
      <c r="C73" s="10"/>
      <c r="D73" s="10"/>
      <c r="E73" s="10"/>
      <c r="F73" s="10"/>
      <c r="G73" s="10"/>
      <c r="H73" s="10"/>
      <c r="I73" s="10"/>
      <c r="J73" s="10"/>
      <c r="K73" s="10"/>
    </row>
    <row r="74" spans="1:13" x14ac:dyDescent="0.2">
      <c r="A74" s="5" t="s">
        <v>221</v>
      </c>
    </row>
    <row r="75" spans="1:13" x14ac:dyDescent="0.2">
      <c r="A75" s="5" t="s">
        <v>455</v>
      </c>
    </row>
  </sheetData>
  <phoneticPr fontId="9" type="noConversion"/>
  <pageMargins left="0.75" right="0.75" top="1" bottom="1" header="0.5" footer="0.5"/>
  <pageSetup paperSize="5" scale="72" orientation="landscape" r:id="rId1"/>
  <headerFooter alignWithMargins="0"/>
  <rowBreaks count="1" manualBreakCount="1">
    <brk id="34"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75"/>
  <sheetViews>
    <sheetView zoomScaleNormal="100" workbookViewId="0"/>
  </sheetViews>
  <sheetFormatPr defaultRowHeight="15" x14ac:dyDescent="0.2"/>
  <cols>
    <col min="1" max="1" width="15.6640625" style="5" customWidth="1"/>
    <col min="2" max="10" width="12.6640625" style="5" customWidth="1"/>
    <col min="11" max="11" width="12.5546875" style="5" customWidth="1"/>
    <col min="13" max="13" width="12.6640625" customWidth="1"/>
  </cols>
  <sheetData>
    <row r="1" spans="1:11" x14ac:dyDescent="0.2">
      <c r="A1" s="5" t="s">
        <v>493</v>
      </c>
      <c r="K1" s="8" t="s">
        <v>199</v>
      </c>
    </row>
    <row r="2" spans="1:11" x14ac:dyDescent="0.2">
      <c r="A2" s="5" t="s">
        <v>10</v>
      </c>
      <c r="H2" s="5" t="s">
        <v>2</v>
      </c>
    </row>
    <row r="3" spans="1:11" x14ac:dyDescent="0.2">
      <c r="A3" s="5" t="s">
        <v>19</v>
      </c>
    </row>
    <row r="6" spans="1:11" x14ac:dyDescent="0.2">
      <c r="A6" s="18" t="s">
        <v>54</v>
      </c>
      <c r="B6" s="11" t="s">
        <v>55</v>
      </c>
      <c r="C6" s="12"/>
      <c r="D6" s="12"/>
      <c r="E6" s="12"/>
      <c r="F6" s="12"/>
      <c r="G6" s="12"/>
      <c r="H6" s="12"/>
      <c r="I6" s="12"/>
      <c r="J6" s="12"/>
      <c r="K6" s="13"/>
    </row>
    <row r="7" spans="1:11" x14ac:dyDescent="0.2">
      <c r="A7" s="24" t="s">
        <v>65</v>
      </c>
      <c r="B7" s="58">
        <f>+'Pages 14-15'!B7</f>
        <v>2016</v>
      </c>
      <c r="C7" s="59" t="s">
        <v>2</v>
      </c>
      <c r="D7" s="59" t="s">
        <v>2</v>
      </c>
      <c r="E7" s="59" t="s">
        <v>2</v>
      </c>
      <c r="F7" s="59" t="s">
        <v>2</v>
      </c>
      <c r="G7" s="59" t="s">
        <v>2</v>
      </c>
      <c r="H7" s="59" t="s">
        <v>2</v>
      </c>
      <c r="I7" s="59" t="s">
        <v>2</v>
      </c>
      <c r="J7" s="59" t="s">
        <v>2</v>
      </c>
      <c r="K7" s="60" t="s">
        <v>2</v>
      </c>
    </row>
    <row r="8" spans="1:11" x14ac:dyDescent="0.2">
      <c r="A8" s="24" t="s">
        <v>86</v>
      </c>
      <c r="B8" s="24" t="s">
        <v>397</v>
      </c>
      <c r="C8" s="56">
        <f>+'Pages 14-15'!C8</f>
        <v>2017</v>
      </c>
      <c r="D8" s="56">
        <f>+'Pages 14-15'!D8</f>
        <v>2018</v>
      </c>
      <c r="E8" s="56">
        <f>+'Pages 14-15'!E8</f>
        <v>2019</v>
      </c>
      <c r="F8" s="56">
        <f>+'Pages 14-15'!F8</f>
        <v>2020</v>
      </c>
      <c r="G8" s="56">
        <f>+'Pages 14-15'!G8</f>
        <v>2021</v>
      </c>
      <c r="H8" s="56">
        <f>+'Pages 14-15'!H8</f>
        <v>2022</v>
      </c>
      <c r="I8" s="56">
        <f>+'Pages 14-15'!I8</f>
        <v>2023</v>
      </c>
      <c r="J8" s="56">
        <f>+'Pages 14-15'!J8</f>
        <v>2024</v>
      </c>
      <c r="K8" s="130">
        <f>+'Pages 14-15'!K8</f>
        <v>2025</v>
      </c>
    </row>
    <row r="9" spans="1:11" x14ac:dyDescent="0.2">
      <c r="A9" s="126"/>
      <c r="B9" s="39"/>
      <c r="C9" s="39"/>
      <c r="D9" s="39"/>
      <c r="E9" s="39"/>
      <c r="F9" s="39"/>
      <c r="G9" s="39"/>
      <c r="H9" s="39"/>
      <c r="I9" s="39"/>
      <c r="J9" s="39"/>
      <c r="K9" s="40"/>
    </row>
    <row r="10" spans="1:11" x14ac:dyDescent="0.2">
      <c r="A10" s="57" t="str">
        <f>+'Pages 14-15'!A10</f>
        <v>2016 &amp; Prior</v>
      </c>
      <c r="B10" s="23">
        <v>0</v>
      </c>
      <c r="C10" s="23">
        <v>0</v>
      </c>
      <c r="D10" s="23">
        <v>0</v>
      </c>
      <c r="E10" s="23">
        <v>0</v>
      </c>
      <c r="F10" s="23">
        <v>0</v>
      </c>
      <c r="G10" s="23">
        <v>0</v>
      </c>
      <c r="H10" s="23">
        <v>0</v>
      </c>
      <c r="I10" s="23">
        <v>0</v>
      </c>
      <c r="J10" s="23">
        <v>0</v>
      </c>
      <c r="K10" s="25">
        <v>0</v>
      </c>
    </row>
    <row r="11" spans="1:11" x14ac:dyDescent="0.2">
      <c r="A11" s="57">
        <f>+'Pages 14-15'!A11</f>
        <v>2017</v>
      </c>
      <c r="B11" s="28" t="s">
        <v>99</v>
      </c>
      <c r="C11" s="23">
        <v>0</v>
      </c>
      <c r="D11" s="23">
        <v>0</v>
      </c>
      <c r="E11" s="23">
        <v>0</v>
      </c>
      <c r="F11" s="23">
        <v>0</v>
      </c>
      <c r="G11" s="23">
        <v>0</v>
      </c>
      <c r="H11" s="23">
        <v>0</v>
      </c>
      <c r="I11" s="23">
        <v>0</v>
      </c>
      <c r="J11" s="23">
        <v>0</v>
      </c>
      <c r="K11" s="25">
        <v>0</v>
      </c>
    </row>
    <row r="12" spans="1:11" x14ac:dyDescent="0.2">
      <c r="A12" s="57">
        <f>+'Pages 14-15'!A12</f>
        <v>2018</v>
      </c>
      <c r="B12" s="28" t="s">
        <v>99</v>
      </c>
      <c r="C12" s="28" t="s">
        <v>99</v>
      </c>
      <c r="D12" s="23">
        <v>0</v>
      </c>
      <c r="E12" s="23">
        <v>0</v>
      </c>
      <c r="F12" s="23">
        <v>0</v>
      </c>
      <c r="G12" s="23">
        <v>0</v>
      </c>
      <c r="H12" s="23">
        <v>0</v>
      </c>
      <c r="I12" s="23">
        <v>0</v>
      </c>
      <c r="J12" s="23">
        <v>0</v>
      </c>
      <c r="K12" s="25">
        <v>0</v>
      </c>
    </row>
    <row r="13" spans="1:11" x14ac:dyDescent="0.2">
      <c r="A13" s="57">
        <f>+'Pages 14-15'!A13</f>
        <v>2019</v>
      </c>
      <c r="B13" s="28" t="s">
        <v>99</v>
      </c>
      <c r="C13" s="28" t="s">
        <v>99</v>
      </c>
      <c r="D13" s="28" t="s">
        <v>99</v>
      </c>
      <c r="E13" s="23">
        <v>0</v>
      </c>
      <c r="F13" s="23">
        <v>0</v>
      </c>
      <c r="G13" s="23">
        <v>0</v>
      </c>
      <c r="H13" s="23">
        <v>0</v>
      </c>
      <c r="I13" s="23">
        <v>0</v>
      </c>
      <c r="J13" s="23">
        <v>0</v>
      </c>
      <c r="K13" s="25">
        <v>0</v>
      </c>
    </row>
    <row r="14" spans="1:11" x14ac:dyDescent="0.2">
      <c r="A14" s="57">
        <f>+'Pages 14-15'!A14</f>
        <v>2020</v>
      </c>
      <c r="B14" s="28" t="s">
        <v>99</v>
      </c>
      <c r="C14" s="28" t="s">
        <v>99</v>
      </c>
      <c r="D14" s="28" t="s">
        <v>99</v>
      </c>
      <c r="E14" s="28" t="s">
        <v>99</v>
      </c>
      <c r="F14" s="23">
        <v>0</v>
      </c>
      <c r="G14" s="23">
        <v>0</v>
      </c>
      <c r="H14" s="23">
        <v>0</v>
      </c>
      <c r="I14" s="23">
        <v>0</v>
      </c>
      <c r="J14" s="23">
        <v>0</v>
      </c>
      <c r="K14" s="25">
        <v>0</v>
      </c>
    </row>
    <row r="15" spans="1:11" x14ac:dyDescent="0.2">
      <c r="A15" s="57">
        <f>+'Pages 14-15'!A15</f>
        <v>2021</v>
      </c>
      <c r="B15" s="28" t="s">
        <v>99</v>
      </c>
      <c r="C15" s="28" t="s">
        <v>99</v>
      </c>
      <c r="D15" s="28" t="s">
        <v>99</v>
      </c>
      <c r="E15" s="28" t="s">
        <v>99</v>
      </c>
      <c r="F15" s="28" t="s">
        <v>99</v>
      </c>
      <c r="G15" s="23">
        <v>0</v>
      </c>
      <c r="H15" s="23">
        <v>0</v>
      </c>
      <c r="I15" s="23">
        <v>0</v>
      </c>
      <c r="J15" s="23">
        <v>0</v>
      </c>
      <c r="K15" s="25">
        <v>0</v>
      </c>
    </row>
    <row r="16" spans="1:11" x14ac:dyDescent="0.2">
      <c r="A16" s="57">
        <f>+'Pages 14-15'!A16</f>
        <v>2022</v>
      </c>
      <c r="B16" s="28" t="s">
        <v>99</v>
      </c>
      <c r="C16" s="28" t="s">
        <v>99</v>
      </c>
      <c r="D16" s="28" t="s">
        <v>99</v>
      </c>
      <c r="E16" s="28" t="s">
        <v>99</v>
      </c>
      <c r="F16" s="28" t="s">
        <v>99</v>
      </c>
      <c r="G16" s="28" t="s">
        <v>99</v>
      </c>
      <c r="H16" s="23">
        <v>0</v>
      </c>
      <c r="I16" s="23">
        <v>0</v>
      </c>
      <c r="J16" s="23">
        <v>0</v>
      </c>
      <c r="K16" s="25">
        <v>0</v>
      </c>
    </row>
    <row r="17" spans="1:11" x14ac:dyDescent="0.2">
      <c r="A17" s="57">
        <f>+'Pages 14-15'!A17</f>
        <v>2023</v>
      </c>
      <c r="B17" s="28" t="s">
        <v>99</v>
      </c>
      <c r="C17" s="28" t="s">
        <v>99</v>
      </c>
      <c r="D17" s="28" t="s">
        <v>99</v>
      </c>
      <c r="E17" s="28" t="s">
        <v>99</v>
      </c>
      <c r="F17" s="28" t="s">
        <v>99</v>
      </c>
      <c r="G17" s="28" t="s">
        <v>99</v>
      </c>
      <c r="H17" s="28" t="s">
        <v>99</v>
      </c>
      <c r="I17" s="23">
        <v>0</v>
      </c>
      <c r="J17" s="23">
        <v>0</v>
      </c>
      <c r="K17" s="25">
        <v>0</v>
      </c>
    </row>
    <row r="18" spans="1:11" x14ac:dyDescent="0.2">
      <c r="A18" s="57">
        <f>+'Pages 14-15'!A18</f>
        <v>2024</v>
      </c>
      <c r="B18" s="28" t="s">
        <v>99</v>
      </c>
      <c r="C18" s="28" t="s">
        <v>99</v>
      </c>
      <c r="D18" s="28" t="s">
        <v>99</v>
      </c>
      <c r="E18" s="28" t="s">
        <v>99</v>
      </c>
      <c r="F18" s="28" t="s">
        <v>99</v>
      </c>
      <c r="G18" s="28" t="s">
        <v>99</v>
      </c>
      <c r="H18" s="28" t="s">
        <v>99</v>
      </c>
      <c r="I18" s="28" t="s">
        <v>99</v>
      </c>
      <c r="J18" s="23">
        <v>0</v>
      </c>
      <c r="K18" s="25">
        <v>0</v>
      </c>
    </row>
    <row r="19" spans="1:11" x14ac:dyDescent="0.2">
      <c r="A19" s="57">
        <f>+'Pages 14-15'!A19</f>
        <v>2025</v>
      </c>
      <c r="B19" s="28" t="s">
        <v>99</v>
      </c>
      <c r="C19" s="28" t="s">
        <v>99</v>
      </c>
      <c r="D19" s="28" t="s">
        <v>99</v>
      </c>
      <c r="E19" s="28" t="s">
        <v>99</v>
      </c>
      <c r="F19" s="28" t="s">
        <v>99</v>
      </c>
      <c r="G19" s="28" t="s">
        <v>99</v>
      </c>
      <c r="H19" s="28" t="s">
        <v>99</v>
      </c>
      <c r="I19" s="28" t="s">
        <v>99</v>
      </c>
      <c r="J19" s="28" t="s">
        <v>99</v>
      </c>
      <c r="K19" s="47">
        <v>0</v>
      </c>
    </row>
    <row r="20" spans="1:11" x14ac:dyDescent="0.2">
      <c r="A20" s="10"/>
      <c r="B20" s="10"/>
      <c r="C20" s="10"/>
      <c r="D20" s="10"/>
      <c r="E20" s="10"/>
      <c r="F20" s="10"/>
      <c r="G20" s="10"/>
      <c r="H20" s="10"/>
      <c r="I20" s="10"/>
      <c r="J20" s="10"/>
      <c r="K20" s="10"/>
    </row>
    <row r="21" spans="1:11" x14ac:dyDescent="0.2">
      <c r="A21" s="18" t="s">
        <v>54</v>
      </c>
      <c r="B21" s="116" t="s">
        <v>143</v>
      </c>
      <c r="C21" s="117"/>
      <c r="D21" s="117"/>
      <c r="E21" s="117"/>
      <c r="F21" s="117"/>
      <c r="G21" s="117"/>
      <c r="H21" s="117"/>
      <c r="I21" s="117"/>
      <c r="J21" s="117"/>
      <c r="K21" s="118"/>
    </row>
    <row r="22" spans="1:11" x14ac:dyDescent="0.2">
      <c r="A22" s="24" t="s">
        <v>65</v>
      </c>
      <c r="B22" s="58">
        <f>+'Pages 14-15'!B22</f>
        <v>2016</v>
      </c>
      <c r="C22" s="59" t="s">
        <v>2</v>
      </c>
      <c r="D22" s="59" t="s">
        <v>2</v>
      </c>
      <c r="E22" s="59" t="s">
        <v>2</v>
      </c>
      <c r="F22" s="59" t="s">
        <v>2</v>
      </c>
      <c r="G22" s="59" t="s">
        <v>2</v>
      </c>
      <c r="H22" s="59" t="s">
        <v>2</v>
      </c>
      <c r="I22" s="59" t="s">
        <v>2</v>
      </c>
      <c r="J22" s="59" t="s">
        <v>2</v>
      </c>
      <c r="K22" s="60" t="s">
        <v>2</v>
      </c>
    </row>
    <row r="23" spans="1:11" x14ac:dyDescent="0.2">
      <c r="A23" s="24" t="s">
        <v>86</v>
      </c>
      <c r="B23" s="24" t="s">
        <v>397</v>
      </c>
      <c r="C23" s="56">
        <f>+'Pages 14-15'!C23</f>
        <v>2017</v>
      </c>
      <c r="D23" s="56">
        <f>+'Pages 14-15'!D23</f>
        <v>2018</v>
      </c>
      <c r="E23" s="56">
        <f>+'Pages 14-15'!E23</f>
        <v>2019</v>
      </c>
      <c r="F23" s="56">
        <f>+'Pages 14-15'!F23</f>
        <v>2020</v>
      </c>
      <c r="G23" s="56">
        <f>+'Pages 14-15'!G23</f>
        <v>2021</v>
      </c>
      <c r="H23" s="56">
        <f>+'Pages 14-15'!H23</f>
        <v>2022</v>
      </c>
      <c r="I23" s="56">
        <f>+'Pages 14-15'!I23</f>
        <v>2023</v>
      </c>
      <c r="J23" s="56">
        <f>+'Pages 14-15'!J23</f>
        <v>2024</v>
      </c>
      <c r="K23" s="130">
        <f>+'Pages 14-15'!K23</f>
        <v>2025</v>
      </c>
    </row>
    <row r="24" spans="1:11" x14ac:dyDescent="0.2">
      <c r="A24" s="22"/>
      <c r="B24" s="22"/>
      <c r="C24" s="22"/>
      <c r="D24" s="22"/>
      <c r="E24" s="22"/>
      <c r="F24" s="22"/>
      <c r="G24" s="22"/>
      <c r="H24" s="22"/>
      <c r="I24" s="22"/>
      <c r="J24" s="22"/>
      <c r="K24" s="31"/>
    </row>
    <row r="25" spans="1:11" x14ac:dyDescent="0.2">
      <c r="A25" s="57" t="str">
        <f>+'Pages 14-15'!A25</f>
        <v>2016 &amp; Prior</v>
      </c>
      <c r="B25" s="23">
        <v>0</v>
      </c>
      <c r="C25" s="23">
        <v>0</v>
      </c>
      <c r="D25" s="23">
        <v>0</v>
      </c>
      <c r="E25" s="23">
        <v>0</v>
      </c>
      <c r="F25" s="23">
        <v>0</v>
      </c>
      <c r="G25" s="23">
        <v>0</v>
      </c>
      <c r="H25" s="23">
        <v>0</v>
      </c>
      <c r="I25" s="23">
        <v>0</v>
      </c>
      <c r="J25" s="23">
        <v>0</v>
      </c>
      <c r="K25" s="25">
        <v>0</v>
      </c>
    </row>
    <row r="26" spans="1:11" x14ac:dyDescent="0.2">
      <c r="A26" s="57">
        <f>+'Pages 14-15'!A26</f>
        <v>2017</v>
      </c>
      <c r="B26" s="28" t="s">
        <v>99</v>
      </c>
      <c r="C26" s="23">
        <v>0</v>
      </c>
      <c r="D26" s="23">
        <v>0</v>
      </c>
      <c r="E26" s="23">
        <v>0</v>
      </c>
      <c r="F26" s="23">
        <v>0</v>
      </c>
      <c r="G26" s="23">
        <v>0</v>
      </c>
      <c r="H26" s="23">
        <v>0</v>
      </c>
      <c r="I26" s="23">
        <v>0</v>
      </c>
      <c r="J26" s="23">
        <v>0</v>
      </c>
      <c r="K26" s="25">
        <v>0</v>
      </c>
    </row>
    <row r="27" spans="1:11" x14ac:dyDescent="0.2">
      <c r="A27" s="57">
        <f>+'Pages 14-15'!A27</f>
        <v>2018</v>
      </c>
      <c r="B27" s="28" t="s">
        <v>99</v>
      </c>
      <c r="C27" s="28" t="s">
        <v>99</v>
      </c>
      <c r="D27" s="23">
        <v>0</v>
      </c>
      <c r="E27" s="23">
        <v>0</v>
      </c>
      <c r="F27" s="23">
        <v>0</v>
      </c>
      <c r="G27" s="23">
        <v>0</v>
      </c>
      <c r="H27" s="23">
        <v>0</v>
      </c>
      <c r="I27" s="23">
        <v>0</v>
      </c>
      <c r="J27" s="23">
        <v>0</v>
      </c>
      <c r="K27" s="25">
        <v>0</v>
      </c>
    </row>
    <row r="28" spans="1:11" x14ac:dyDescent="0.2">
      <c r="A28" s="57">
        <f>+'Pages 14-15'!A28</f>
        <v>2019</v>
      </c>
      <c r="B28" s="28" t="s">
        <v>99</v>
      </c>
      <c r="C28" s="28" t="s">
        <v>99</v>
      </c>
      <c r="D28" s="28" t="s">
        <v>99</v>
      </c>
      <c r="E28" s="23">
        <v>0</v>
      </c>
      <c r="F28" s="23">
        <v>0</v>
      </c>
      <c r="G28" s="23">
        <v>0</v>
      </c>
      <c r="H28" s="23">
        <v>0</v>
      </c>
      <c r="I28" s="23">
        <v>0</v>
      </c>
      <c r="J28" s="23">
        <v>0</v>
      </c>
      <c r="K28" s="25">
        <v>0</v>
      </c>
    </row>
    <row r="29" spans="1:11" x14ac:dyDescent="0.2">
      <c r="A29" s="57">
        <f>+'Pages 14-15'!A29</f>
        <v>2020</v>
      </c>
      <c r="B29" s="28" t="s">
        <v>99</v>
      </c>
      <c r="C29" s="28" t="s">
        <v>99</v>
      </c>
      <c r="D29" s="28" t="s">
        <v>99</v>
      </c>
      <c r="E29" s="28" t="s">
        <v>99</v>
      </c>
      <c r="F29" s="23">
        <v>0</v>
      </c>
      <c r="G29" s="23">
        <v>0</v>
      </c>
      <c r="H29" s="23">
        <v>0</v>
      </c>
      <c r="I29" s="23">
        <v>0</v>
      </c>
      <c r="J29" s="23">
        <v>0</v>
      </c>
      <c r="K29" s="25">
        <v>0</v>
      </c>
    </row>
    <row r="30" spans="1:11" x14ac:dyDescent="0.2">
      <c r="A30" s="57">
        <f>+'Pages 14-15'!A30</f>
        <v>2021</v>
      </c>
      <c r="B30" s="28" t="s">
        <v>99</v>
      </c>
      <c r="C30" s="28" t="s">
        <v>99</v>
      </c>
      <c r="D30" s="28" t="s">
        <v>99</v>
      </c>
      <c r="E30" s="28" t="s">
        <v>99</v>
      </c>
      <c r="F30" s="28" t="s">
        <v>99</v>
      </c>
      <c r="G30" s="23">
        <v>0</v>
      </c>
      <c r="H30" s="23">
        <v>0</v>
      </c>
      <c r="I30" s="23">
        <v>0</v>
      </c>
      <c r="J30" s="23">
        <v>0</v>
      </c>
      <c r="K30" s="25">
        <v>0</v>
      </c>
    </row>
    <row r="31" spans="1:11" x14ac:dyDescent="0.2">
      <c r="A31" s="57">
        <f>+'Pages 14-15'!A31</f>
        <v>2022</v>
      </c>
      <c r="B31" s="28" t="s">
        <v>99</v>
      </c>
      <c r="C31" s="28" t="s">
        <v>99</v>
      </c>
      <c r="D31" s="28" t="s">
        <v>99</v>
      </c>
      <c r="E31" s="28" t="s">
        <v>99</v>
      </c>
      <c r="F31" s="28" t="s">
        <v>99</v>
      </c>
      <c r="G31" s="28" t="s">
        <v>99</v>
      </c>
      <c r="H31" s="23">
        <v>0</v>
      </c>
      <c r="I31" s="23">
        <v>0</v>
      </c>
      <c r="J31" s="23">
        <v>0</v>
      </c>
      <c r="K31" s="25">
        <v>0</v>
      </c>
    </row>
    <row r="32" spans="1:11" x14ac:dyDescent="0.2">
      <c r="A32" s="57">
        <f>+'Pages 14-15'!A32</f>
        <v>2023</v>
      </c>
      <c r="B32" s="28" t="s">
        <v>99</v>
      </c>
      <c r="C32" s="28" t="s">
        <v>99</v>
      </c>
      <c r="D32" s="28" t="s">
        <v>99</v>
      </c>
      <c r="E32" s="28" t="s">
        <v>99</v>
      </c>
      <c r="F32" s="28" t="s">
        <v>99</v>
      </c>
      <c r="G32" s="28" t="s">
        <v>99</v>
      </c>
      <c r="H32" s="28" t="s">
        <v>99</v>
      </c>
      <c r="I32" s="23">
        <v>0</v>
      </c>
      <c r="J32" s="23">
        <v>0</v>
      </c>
      <c r="K32" s="25">
        <v>0</v>
      </c>
    </row>
    <row r="33" spans="1:11" x14ac:dyDescent="0.2">
      <c r="A33" s="57">
        <f>+'Pages 14-15'!A33</f>
        <v>2024</v>
      </c>
      <c r="B33" s="28" t="s">
        <v>99</v>
      </c>
      <c r="C33" s="28" t="s">
        <v>99</v>
      </c>
      <c r="D33" s="28" t="s">
        <v>99</v>
      </c>
      <c r="E33" s="28" t="s">
        <v>99</v>
      </c>
      <c r="F33" s="28" t="s">
        <v>99</v>
      </c>
      <c r="G33" s="28" t="s">
        <v>99</v>
      </c>
      <c r="H33" s="28" t="s">
        <v>99</v>
      </c>
      <c r="I33" s="28" t="s">
        <v>99</v>
      </c>
      <c r="J33" s="23">
        <v>0</v>
      </c>
      <c r="K33" s="25">
        <v>0</v>
      </c>
    </row>
    <row r="34" spans="1:11" x14ac:dyDescent="0.2">
      <c r="A34" s="129">
        <f>+'Pages 14-15'!A34</f>
        <v>2025</v>
      </c>
      <c r="B34" s="52" t="s">
        <v>99</v>
      </c>
      <c r="C34" s="52" t="s">
        <v>99</v>
      </c>
      <c r="D34" s="52" t="s">
        <v>99</v>
      </c>
      <c r="E34" s="52" t="s">
        <v>99</v>
      </c>
      <c r="F34" s="52" t="s">
        <v>99</v>
      </c>
      <c r="G34" s="52" t="s">
        <v>99</v>
      </c>
      <c r="H34" s="52" t="s">
        <v>99</v>
      </c>
      <c r="I34" s="52" t="s">
        <v>99</v>
      </c>
      <c r="J34" s="52" t="s">
        <v>99</v>
      </c>
      <c r="K34" s="53">
        <v>0</v>
      </c>
    </row>
    <row r="36" spans="1:11" x14ac:dyDescent="0.2">
      <c r="K36" s="8" t="s">
        <v>499</v>
      </c>
    </row>
    <row r="37" spans="1:11" x14ac:dyDescent="0.2">
      <c r="K37" s="8"/>
    </row>
    <row r="38" spans="1:11" x14ac:dyDescent="0.2">
      <c r="A38" s="18" t="s">
        <v>54</v>
      </c>
      <c r="B38" s="11" t="s">
        <v>182</v>
      </c>
      <c r="C38" s="12"/>
      <c r="D38" s="12"/>
      <c r="E38" s="12"/>
      <c r="F38" s="12"/>
      <c r="G38" s="12"/>
      <c r="H38" s="12"/>
      <c r="I38" s="12"/>
      <c r="J38" s="12"/>
      <c r="K38" s="13"/>
    </row>
    <row r="39" spans="1:11" x14ac:dyDescent="0.2">
      <c r="A39" s="24" t="s">
        <v>65</v>
      </c>
      <c r="B39" s="58">
        <f>+'Pages 14-15'!B39</f>
        <v>2016</v>
      </c>
      <c r="C39" s="59" t="s">
        <v>2</v>
      </c>
      <c r="D39" s="59" t="s">
        <v>2</v>
      </c>
      <c r="E39" s="59" t="s">
        <v>2</v>
      </c>
      <c r="F39" s="59" t="s">
        <v>2</v>
      </c>
      <c r="G39" s="59" t="s">
        <v>2</v>
      </c>
      <c r="H39" s="59" t="s">
        <v>2</v>
      </c>
      <c r="I39" s="59" t="s">
        <v>2</v>
      </c>
      <c r="J39" s="59" t="s">
        <v>2</v>
      </c>
      <c r="K39" s="60" t="s">
        <v>2</v>
      </c>
    </row>
    <row r="40" spans="1:11" x14ac:dyDescent="0.2">
      <c r="A40" s="127" t="s">
        <v>86</v>
      </c>
      <c r="B40" s="24" t="s">
        <v>397</v>
      </c>
      <c r="C40" s="56">
        <f>+'Pages 14-15'!C40</f>
        <v>2017</v>
      </c>
      <c r="D40" s="56">
        <f>+'Pages 14-15'!D40</f>
        <v>2018</v>
      </c>
      <c r="E40" s="56">
        <f>+'Pages 14-15'!E40</f>
        <v>2019</v>
      </c>
      <c r="F40" s="56">
        <f>+'Pages 14-15'!F40</f>
        <v>2020</v>
      </c>
      <c r="G40" s="56">
        <f>+'Pages 14-15'!G40</f>
        <v>2021</v>
      </c>
      <c r="H40" s="56">
        <f>+'Pages 14-15'!H40</f>
        <v>2022</v>
      </c>
      <c r="I40" s="56">
        <f>+'Pages 14-15'!I40</f>
        <v>2023</v>
      </c>
      <c r="J40" s="56">
        <f>+'Pages 14-15'!J40</f>
        <v>2024</v>
      </c>
      <c r="K40" s="130">
        <f>+'Pages 14-15'!K40</f>
        <v>2025</v>
      </c>
    </row>
    <row r="41" spans="1:11" x14ac:dyDescent="0.2">
      <c r="B41" s="22"/>
      <c r="C41" s="22"/>
      <c r="D41" s="22"/>
      <c r="E41" s="22"/>
      <c r="F41" s="22"/>
      <c r="G41" s="22"/>
      <c r="H41" s="22"/>
      <c r="I41" s="22"/>
      <c r="J41" s="22"/>
      <c r="K41" s="31"/>
    </row>
    <row r="42" spans="1:11" x14ac:dyDescent="0.2">
      <c r="A42" s="57" t="str">
        <f>+'Pages 14-15'!A42</f>
        <v>2016 &amp; Prior</v>
      </c>
      <c r="B42" s="23">
        <v>0</v>
      </c>
      <c r="C42" s="23">
        <v>0</v>
      </c>
      <c r="D42" s="23">
        <v>0</v>
      </c>
      <c r="E42" s="23">
        <v>0</v>
      </c>
      <c r="F42" s="23">
        <v>0</v>
      </c>
      <c r="G42" s="23">
        <v>0</v>
      </c>
      <c r="H42" s="23">
        <v>0</v>
      </c>
      <c r="I42" s="23">
        <v>0</v>
      </c>
      <c r="J42" s="23">
        <v>0</v>
      </c>
      <c r="K42" s="25">
        <v>0</v>
      </c>
    </row>
    <row r="43" spans="1:11" x14ac:dyDescent="0.2">
      <c r="A43" s="57">
        <f>+'Pages 14-15'!A43</f>
        <v>2017</v>
      </c>
      <c r="B43" s="28" t="s">
        <v>99</v>
      </c>
      <c r="C43" s="23">
        <v>0</v>
      </c>
      <c r="D43" s="23">
        <v>0</v>
      </c>
      <c r="E43" s="23">
        <v>0</v>
      </c>
      <c r="F43" s="23">
        <v>0</v>
      </c>
      <c r="G43" s="23">
        <v>0</v>
      </c>
      <c r="H43" s="23">
        <v>0</v>
      </c>
      <c r="I43" s="23">
        <v>0</v>
      </c>
      <c r="J43" s="23">
        <v>0</v>
      </c>
      <c r="K43" s="25">
        <v>0</v>
      </c>
    </row>
    <row r="44" spans="1:11" x14ac:dyDescent="0.2">
      <c r="A44" s="57">
        <f>+'Pages 14-15'!A44</f>
        <v>2018</v>
      </c>
      <c r="B44" s="28" t="s">
        <v>99</v>
      </c>
      <c r="C44" s="28" t="s">
        <v>99</v>
      </c>
      <c r="D44" s="23">
        <v>0</v>
      </c>
      <c r="E44" s="23">
        <v>0</v>
      </c>
      <c r="F44" s="23">
        <v>0</v>
      </c>
      <c r="G44" s="23">
        <v>0</v>
      </c>
      <c r="H44" s="23">
        <v>0</v>
      </c>
      <c r="I44" s="23">
        <v>0</v>
      </c>
      <c r="J44" s="23">
        <v>0</v>
      </c>
      <c r="K44" s="25">
        <v>0</v>
      </c>
    </row>
    <row r="45" spans="1:11" x14ac:dyDescent="0.2">
      <c r="A45" s="57">
        <f>+'Pages 14-15'!A45</f>
        <v>2019</v>
      </c>
      <c r="B45" s="28" t="s">
        <v>99</v>
      </c>
      <c r="C45" s="28" t="s">
        <v>99</v>
      </c>
      <c r="D45" s="28" t="s">
        <v>99</v>
      </c>
      <c r="E45" s="23">
        <v>0</v>
      </c>
      <c r="F45" s="23">
        <v>0</v>
      </c>
      <c r="G45" s="23">
        <v>0</v>
      </c>
      <c r="H45" s="23">
        <v>0</v>
      </c>
      <c r="I45" s="23">
        <v>0</v>
      </c>
      <c r="J45" s="23">
        <v>0</v>
      </c>
      <c r="K45" s="25">
        <v>0</v>
      </c>
    </row>
    <row r="46" spans="1:11" x14ac:dyDescent="0.2">
      <c r="A46" s="57">
        <f>+'Pages 14-15'!A46</f>
        <v>2020</v>
      </c>
      <c r="B46" s="28" t="s">
        <v>99</v>
      </c>
      <c r="C46" s="28" t="s">
        <v>99</v>
      </c>
      <c r="D46" s="28" t="s">
        <v>99</v>
      </c>
      <c r="E46" s="28" t="s">
        <v>99</v>
      </c>
      <c r="F46" s="23">
        <v>0</v>
      </c>
      <c r="G46" s="23">
        <v>0</v>
      </c>
      <c r="H46" s="23">
        <v>0</v>
      </c>
      <c r="I46" s="23">
        <v>0</v>
      </c>
      <c r="J46" s="23">
        <v>0</v>
      </c>
      <c r="K46" s="25">
        <v>0</v>
      </c>
    </row>
    <row r="47" spans="1:11" x14ac:dyDescent="0.2">
      <c r="A47" s="57">
        <f>+'Pages 14-15'!A47</f>
        <v>2021</v>
      </c>
      <c r="B47" s="28" t="s">
        <v>99</v>
      </c>
      <c r="C47" s="28" t="s">
        <v>99</v>
      </c>
      <c r="D47" s="28" t="s">
        <v>99</v>
      </c>
      <c r="E47" s="28" t="s">
        <v>99</v>
      </c>
      <c r="F47" s="28" t="s">
        <v>99</v>
      </c>
      <c r="G47" s="23">
        <v>0</v>
      </c>
      <c r="H47" s="23">
        <v>0</v>
      </c>
      <c r="I47" s="23">
        <v>0</v>
      </c>
      <c r="J47" s="23">
        <v>0</v>
      </c>
      <c r="K47" s="25">
        <v>0</v>
      </c>
    </row>
    <row r="48" spans="1:11" x14ac:dyDescent="0.2">
      <c r="A48" s="57">
        <f>+'Pages 14-15'!A48</f>
        <v>2022</v>
      </c>
      <c r="B48" s="28" t="s">
        <v>99</v>
      </c>
      <c r="C48" s="28" t="s">
        <v>99</v>
      </c>
      <c r="D48" s="28" t="s">
        <v>99</v>
      </c>
      <c r="E48" s="28" t="s">
        <v>99</v>
      </c>
      <c r="F48" s="28" t="s">
        <v>99</v>
      </c>
      <c r="G48" s="28" t="s">
        <v>99</v>
      </c>
      <c r="H48" s="23">
        <v>0</v>
      </c>
      <c r="I48" s="23">
        <v>0</v>
      </c>
      <c r="J48" s="23">
        <v>0</v>
      </c>
      <c r="K48" s="25">
        <v>0</v>
      </c>
    </row>
    <row r="49" spans="1:13" x14ac:dyDescent="0.2">
      <c r="A49" s="57">
        <f>+'Pages 14-15'!A49</f>
        <v>2023</v>
      </c>
      <c r="B49" s="28" t="s">
        <v>99</v>
      </c>
      <c r="C49" s="28" t="s">
        <v>99</v>
      </c>
      <c r="D49" s="28" t="s">
        <v>99</v>
      </c>
      <c r="E49" s="28" t="s">
        <v>99</v>
      </c>
      <c r="F49" s="28" t="s">
        <v>99</v>
      </c>
      <c r="G49" s="28" t="s">
        <v>99</v>
      </c>
      <c r="H49" s="28" t="s">
        <v>99</v>
      </c>
      <c r="I49" s="23">
        <v>0</v>
      </c>
      <c r="J49" s="23">
        <v>0</v>
      </c>
      <c r="K49" s="25">
        <v>0</v>
      </c>
    </row>
    <row r="50" spans="1:13" x14ac:dyDescent="0.2">
      <c r="A50" s="57">
        <f>+'Pages 14-15'!A50</f>
        <v>2024</v>
      </c>
      <c r="B50" s="28" t="s">
        <v>99</v>
      </c>
      <c r="C50" s="28" t="s">
        <v>99</v>
      </c>
      <c r="D50" s="28" t="s">
        <v>99</v>
      </c>
      <c r="E50" s="28" t="s">
        <v>99</v>
      </c>
      <c r="F50" s="28" t="s">
        <v>99</v>
      </c>
      <c r="G50" s="28" t="s">
        <v>99</v>
      </c>
      <c r="H50" s="28" t="s">
        <v>99</v>
      </c>
      <c r="I50" s="28" t="s">
        <v>99</v>
      </c>
      <c r="J50" s="23">
        <v>0</v>
      </c>
      <c r="K50" s="25">
        <v>0</v>
      </c>
    </row>
    <row r="51" spans="1:13" x14ac:dyDescent="0.2">
      <c r="A51" s="57">
        <f>+'Pages 14-15'!A51</f>
        <v>2025</v>
      </c>
      <c r="B51" s="28" t="s">
        <v>99</v>
      </c>
      <c r="C51" s="28" t="s">
        <v>99</v>
      </c>
      <c r="D51" s="28" t="s">
        <v>99</v>
      </c>
      <c r="E51" s="28" t="s">
        <v>99</v>
      </c>
      <c r="F51" s="28" t="s">
        <v>99</v>
      </c>
      <c r="G51" s="28" t="s">
        <v>99</v>
      </c>
      <c r="H51" s="28" t="s">
        <v>99</v>
      </c>
      <c r="I51" s="28" t="s">
        <v>99</v>
      </c>
      <c r="J51" s="28" t="s">
        <v>99</v>
      </c>
      <c r="K51" s="47">
        <v>0</v>
      </c>
    </row>
    <row r="52" spans="1:13" x14ac:dyDescent="0.2">
      <c r="A52" s="10"/>
      <c r="B52" s="10"/>
      <c r="C52" s="10"/>
      <c r="D52" s="10"/>
      <c r="E52" s="10"/>
      <c r="F52" s="10"/>
      <c r="G52" s="10"/>
      <c r="H52" s="10"/>
      <c r="I52" s="10"/>
      <c r="J52" s="10"/>
      <c r="K52" s="51"/>
    </row>
    <row r="53" spans="1:13" x14ac:dyDescent="0.2">
      <c r="A53" s="5" t="s">
        <v>398</v>
      </c>
    </row>
    <row r="56" spans="1:13" x14ac:dyDescent="0.2">
      <c r="A56" s="5" t="s">
        <v>10</v>
      </c>
      <c r="C56" s="5" t="s">
        <v>2</v>
      </c>
    </row>
    <row r="57" spans="1:13" x14ac:dyDescent="0.2">
      <c r="A57" s="5" t="s">
        <v>205</v>
      </c>
    </row>
    <row r="59" spans="1:13" x14ac:dyDescent="0.2">
      <c r="A59" s="18" t="s">
        <v>54</v>
      </c>
      <c r="B59" s="11" t="s">
        <v>209</v>
      </c>
      <c r="C59" s="12"/>
      <c r="D59" s="12"/>
      <c r="E59" s="12"/>
      <c r="F59" s="12"/>
      <c r="G59" s="12"/>
      <c r="H59" s="12"/>
      <c r="I59" s="12"/>
      <c r="J59" s="12"/>
      <c r="K59" s="12"/>
      <c r="L59" s="39" t="s">
        <v>52</v>
      </c>
      <c r="M59" s="40" t="s">
        <v>304</v>
      </c>
    </row>
    <row r="60" spans="1:13" x14ac:dyDescent="0.2">
      <c r="A60" s="24" t="s">
        <v>65</v>
      </c>
      <c r="B60" s="58">
        <f>+'Pages 14-15'!B60</f>
        <v>2016</v>
      </c>
      <c r="C60" s="59" t="s">
        <v>2</v>
      </c>
      <c r="D60" s="59" t="s">
        <v>2</v>
      </c>
      <c r="E60" s="59" t="s">
        <v>2</v>
      </c>
      <c r="F60" s="59" t="s">
        <v>2</v>
      </c>
      <c r="G60" s="59" t="s">
        <v>2</v>
      </c>
      <c r="H60" s="59" t="s">
        <v>2</v>
      </c>
      <c r="I60" s="59" t="s">
        <v>2</v>
      </c>
      <c r="J60" s="59" t="s">
        <v>2</v>
      </c>
      <c r="K60" s="60" t="s">
        <v>2</v>
      </c>
      <c r="L60" s="24" t="s">
        <v>66</v>
      </c>
      <c r="M60" s="27" t="s">
        <v>305</v>
      </c>
    </row>
    <row r="61" spans="1:13" x14ac:dyDescent="0.2">
      <c r="A61" s="24" t="s">
        <v>86</v>
      </c>
      <c r="B61" s="24" t="s">
        <v>397</v>
      </c>
      <c r="C61" s="56">
        <f>+'Pages 14-15'!C61</f>
        <v>2017</v>
      </c>
      <c r="D61" s="56">
        <f>+'Pages 14-15'!D61</f>
        <v>2018</v>
      </c>
      <c r="E61" s="56">
        <f>+'Pages 14-15'!E61</f>
        <v>2019</v>
      </c>
      <c r="F61" s="56">
        <f>+'Pages 14-15'!F61</f>
        <v>2020</v>
      </c>
      <c r="G61" s="56">
        <f>+'Pages 14-15'!G61</f>
        <v>2021</v>
      </c>
      <c r="H61" s="56">
        <f>+'Pages 14-15'!H61</f>
        <v>2022</v>
      </c>
      <c r="I61" s="56">
        <f>+'Pages 14-15'!I61</f>
        <v>2023</v>
      </c>
      <c r="J61" s="56">
        <f>+'Pages 14-15'!J61</f>
        <v>2024</v>
      </c>
      <c r="K61" s="130">
        <f>+'Pages 14-15'!K61</f>
        <v>2025</v>
      </c>
      <c r="L61" s="24" t="s">
        <v>88</v>
      </c>
      <c r="M61" s="27" t="s">
        <v>306</v>
      </c>
    </row>
    <row r="62" spans="1:13" x14ac:dyDescent="0.2">
      <c r="A62" s="22"/>
      <c r="B62" s="22"/>
      <c r="C62" s="22"/>
      <c r="D62" s="22"/>
      <c r="E62" s="22"/>
      <c r="F62" s="22"/>
      <c r="G62" s="22"/>
      <c r="H62" s="22"/>
      <c r="I62" s="22"/>
      <c r="J62" s="22"/>
      <c r="K62" s="22"/>
      <c r="L62" s="39"/>
      <c r="M62" s="40"/>
    </row>
    <row r="63" spans="1:13" x14ac:dyDescent="0.2">
      <c r="A63" s="57" t="str">
        <f>+'Pages 14-15'!A63</f>
        <v>2016 &amp; Prior</v>
      </c>
      <c r="B63" s="23">
        <f t="shared" ref="B63:K67" si="0">B10+B25+B42</f>
        <v>0</v>
      </c>
      <c r="C63" s="23">
        <f t="shared" si="0"/>
        <v>0</v>
      </c>
      <c r="D63" s="23">
        <f t="shared" si="0"/>
        <v>0</v>
      </c>
      <c r="E63" s="23">
        <f t="shared" si="0"/>
        <v>0</v>
      </c>
      <c r="F63" s="23">
        <f t="shared" si="0"/>
        <v>0</v>
      </c>
      <c r="G63" s="23">
        <f t="shared" si="0"/>
        <v>0</v>
      </c>
      <c r="H63" s="23">
        <f t="shared" si="0"/>
        <v>0</v>
      </c>
      <c r="I63" s="23">
        <f t="shared" si="0"/>
        <v>0</v>
      </c>
      <c r="J63" s="23">
        <f t="shared" si="0"/>
        <v>0</v>
      </c>
      <c r="K63" s="23">
        <f t="shared" si="0"/>
        <v>0</v>
      </c>
      <c r="L63" s="23">
        <v>0</v>
      </c>
      <c r="M63" s="1">
        <f>IF(K63&gt;0,K63/L63,0)</f>
        <v>0</v>
      </c>
    </row>
    <row r="64" spans="1:13" x14ac:dyDescent="0.2">
      <c r="A64" s="57">
        <f>+'Pages 14-15'!A64</f>
        <v>2017</v>
      </c>
      <c r="B64" s="28" t="s">
        <v>99</v>
      </c>
      <c r="C64" s="23">
        <f t="shared" si="0"/>
        <v>0</v>
      </c>
      <c r="D64" s="23">
        <f t="shared" si="0"/>
        <v>0</v>
      </c>
      <c r="E64" s="23">
        <f t="shared" si="0"/>
        <v>0</v>
      </c>
      <c r="F64" s="23">
        <f t="shared" si="0"/>
        <v>0</v>
      </c>
      <c r="G64" s="23">
        <f t="shared" si="0"/>
        <v>0</v>
      </c>
      <c r="H64" s="23">
        <f t="shared" si="0"/>
        <v>0</v>
      </c>
      <c r="I64" s="23">
        <f t="shared" si="0"/>
        <v>0</v>
      </c>
      <c r="J64" s="23">
        <f t="shared" si="0"/>
        <v>0</v>
      </c>
      <c r="K64" s="23">
        <f t="shared" si="0"/>
        <v>0</v>
      </c>
      <c r="L64" s="23">
        <v>0</v>
      </c>
      <c r="M64" s="1">
        <f t="shared" ref="M64:M72" si="1">IF(K64&gt;0,K64/L64,0)</f>
        <v>0</v>
      </c>
    </row>
    <row r="65" spans="1:13" x14ac:dyDescent="0.2">
      <c r="A65" s="57">
        <f>+'Pages 14-15'!A65</f>
        <v>2018</v>
      </c>
      <c r="B65" s="28" t="s">
        <v>99</v>
      </c>
      <c r="C65" s="28" t="s">
        <v>99</v>
      </c>
      <c r="D65" s="23">
        <f t="shared" si="0"/>
        <v>0</v>
      </c>
      <c r="E65" s="23">
        <f t="shared" si="0"/>
        <v>0</v>
      </c>
      <c r="F65" s="23">
        <f t="shared" si="0"/>
        <v>0</v>
      </c>
      <c r="G65" s="23">
        <f t="shared" si="0"/>
        <v>0</v>
      </c>
      <c r="H65" s="23">
        <f t="shared" si="0"/>
        <v>0</v>
      </c>
      <c r="I65" s="23">
        <f t="shared" si="0"/>
        <v>0</v>
      </c>
      <c r="J65" s="23">
        <f t="shared" si="0"/>
        <v>0</v>
      </c>
      <c r="K65" s="23">
        <f t="shared" si="0"/>
        <v>0</v>
      </c>
      <c r="L65" s="23">
        <v>0</v>
      </c>
      <c r="M65" s="1">
        <f t="shared" si="1"/>
        <v>0</v>
      </c>
    </row>
    <row r="66" spans="1:13" x14ac:dyDescent="0.2">
      <c r="A66" s="57">
        <f>+'Pages 14-15'!A66</f>
        <v>2019</v>
      </c>
      <c r="B66" s="28" t="s">
        <v>99</v>
      </c>
      <c r="C66" s="28" t="s">
        <v>99</v>
      </c>
      <c r="D66" s="28" t="s">
        <v>99</v>
      </c>
      <c r="E66" s="23">
        <f t="shared" si="0"/>
        <v>0</v>
      </c>
      <c r="F66" s="23">
        <f t="shared" si="0"/>
        <v>0</v>
      </c>
      <c r="G66" s="23">
        <f t="shared" si="0"/>
        <v>0</v>
      </c>
      <c r="H66" s="23">
        <f t="shared" si="0"/>
        <v>0</v>
      </c>
      <c r="I66" s="23">
        <f t="shared" si="0"/>
        <v>0</v>
      </c>
      <c r="J66" s="23">
        <f t="shared" si="0"/>
        <v>0</v>
      </c>
      <c r="K66" s="23">
        <f t="shared" si="0"/>
        <v>0</v>
      </c>
      <c r="L66" s="23">
        <v>0</v>
      </c>
      <c r="M66" s="1">
        <f t="shared" si="1"/>
        <v>0</v>
      </c>
    </row>
    <row r="67" spans="1:13" x14ac:dyDescent="0.2">
      <c r="A67" s="57">
        <f>+'Pages 14-15'!A67</f>
        <v>2020</v>
      </c>
      <c r="B67" s="28" t="s">
        <v>99</v>
      </c>
      <c r="C67" s="28" t="s">
        <v>99</v>
      </c>
      <c r="D67" s="28" t="s">
        <v>99</v>
      </c>
      <c r="E67" s="28" t="s">
        <v>99</v>
      </c>
      <c r="F67" s="23">
        <f t="shared" si="0"/>
        <v>0</v>
      </c>
      <c r="G67" s="23">
        <f t="shared" si="0"/>
        <v>0</v>
      </c>
      <c r="H67" s="23">
        <f t="shared" si="0"/>
        <v>0</v>
      </c>
      <c r="I67" s="23">
        <f t="shared" si="0"/>
        <v>0</v>
      </c>
      <c r="J67" s="23">
        <f t="shared" si="0"/>
        <v>0</v>
      </c>
      <c r="K67" s="23">
        <f t="shared" si="0"/>
        <v>0</v>
      </c>
      <c r="L67" s="23">
        <v>0</v>
      </c>
      <c r="M67" s="1">
        <f t="shared" si="1"/>
        <v>0</v>
      </c>
    </row>
    <row r="68" spans="1:13" x14ac:dyDescent="0.2">
      <c r="A68" s="57">
        <f>+'Pages 14-15'!A68</f>
        <v>2021</v>
      </c>
      <c r="B68" s="28" t="s">
        <v>99</v>
      </c>
      <c r="C68" s="28" t="s">
        <v>99</v>
      </c>
      <c r="D68" s="28" t="s">
        <v>99</v>
      </c>
      <c r="E68" s="28" t="s">
        <v>99</v>
      </c>
      <c r="F68" s="28" t="s">
        <v>99</v>
      </c>
      <c r="G68" s="23">
        <f>G15+G30+G47</f>
        <v>0</v>
      </c>
      <c r="H68" s="23">
        <f>H15+H30+H47</f>
        <v>0</v>
      </c>
      <c r="I68" s="23">
        <f>I15+I30+I47</f>
        <v>0</v>
      </c>
      <c r="J68" s="23">
        <f>J15+J30+J47</f>
        <v>0</v>
      </c>
      <c r="K68" s="23">
        <f>K15+K30+K47</f>
        <v>0</v>
      </c>
      <c r="L68" s="23">
        <v>0</v>
      </c>
      <c r="M68" s="1">
        <f t="shared" si="1"/>
        <v>0</v>
      </c>
    </row>
    <row r="69" spans="1:13" x14ac:dyDescent="0.2">
      <c r="A69" s="57">
        <f>+'Pages 14-15'!A69</f>
        <v>2022</v>
      </c>
      <c r="B69" s="28" t="s">
        <v>99</v>
      </c>
      <c r="C69" s="28" t="s">
        <v>99</v>
      </c>
      <c r="D69" s="28" t="s">
        <v>99</v>
      </c>
      <c r="E69" s="28" t="s">
        <v>99</v>
      </c>
      <c r="F69" s="28" t="s">
        <v>99</v>
      </c>
      <c r="G69" s="28" t="s">
        <v>99</v>
      </c>
      <c r="H69" s="23">
        <f>H16+H31+H48</f>
        <v>0</v>
      </c>
      <c r="I69" s="23">
        <f>I16+I31+I48</f>
        <v>0</v>
      </c>
      <c r="J69" s="23">
        <f>J16+J31+J48</f>
        <v>0</v>
      </c>
      <c r="K69" s="23">
        <f>K16+K31+K48</f>
        <v>0</v>
      </c>
      <c r="L69" s="23">
        <v>0</v>
      </c>
      <c r="M69" s="1">
        <f t="shared" si="1"/>
        <v>0</v>
      </c>
    </row>
    <row r="70" spans="1:13" x14ac:dyDescent="0.2">
      <c r="A70" s="57">
        <f>+'Pages 14-15'!A70</f>
        <v>2023</v>
      </c>
      <c r="B70" s="28" t="s">
        <v>99</v>
      </c>
      <c r="C70" s="28" t="s">
        <v>99</v>
      </c>
      <c r="D70" s="28" t="s">
        <v>99</v>
      </c>
      <c r="E70" s="28" t="s">
        <v>99</v>
      </c>
      <c r="F70" s="28" t="s">
        <v>99</v>
      </c>
      <c r="G70" s="28" t="s">
        <v>99</v>
      </c>
      <c r="H70" s="28" t="s">
        <v>99</v>
      </c>
      <c r="I70" s="23">
        <f>I17+I32+I49</f>
        <v>0</v>
      </c>
      <c r="J70" s="23">
        <f>J17+J32+J49</f>
        <v>0</v>
      </c>
      <c r="K70" s="23">
        <f>K17+K32+K49</f>
        <v>0</v>
      </c>
      <c r="L70" s="23">
        <v>0</v>
      </c>
      <c r="M70" s="1">
        <f t="shared" si="1"/>
        <v>0</v>
      </c>
    </row>
    <row r="71" spans="1:13" x14ac:dyDescent="0.2">
      <c r="A71" s="57">
        <f>+'Pages 14-15'!A71</f>
        <v>2024</v>
      </c>
      <c r="B71" s="28" t="s">
        <v>99</v>
      </c>
      <c r="C71" s="28" t="s">
        <v>99</v>
      </c>
      <c r="D71" s="28" t="s">
        <v>99</v>
      </c>
      <c r="E71" s="28" t="s">
        <v>99</v>
      </c>
      <c r="F71" s="28" t="s">
        <v>99</v>
      </c>
      <c r="G71" s="28" t="s">
        <v>99</v>
      </c>
      <c r="H71" s="28" t="s">
        <v>99</v>
      </c>
      <c r="I71" s="28" t="s">
        <v>99</v>
      </c>
      <c r="J71" s="23">
        <f>J18+J33+J50</f>
        <v>0</v>
      </c>
      <c r="K71" s="23">
        <f>K18+K33+K50</f>
        <v>0</v>
      </c>
      <c r="L71" s="23">
        <v>0</v>
      </c>
      <c r="M71" s="1">
        <f t="shared" si="1"/>
        <v>0</v>
      </c>
    </row>
    <row r="72" spans="1:13" x14ac:dyDescent="0.2">
      <c r="A72" s="57">
        <f>+'Pages 14-15'!A72</f>
        <v>2025</v>
      </c>
      <c r="B72" s="28" t="s">
        <v>99</v>
      </c>
      <c r="C72" s="28" t="s">
        <v>99</v>
      </c>
      <c r="D72" s="28" t="s">
        <v>99</v>
      </c>
      <c r="E72" s="28" t="s">
        <v>99</v>
      </c>
      <c r="F72" s="28" t="s">
        <v>99</v>
      </c>
      <c r="G72" s="28" t="s">
        <v>99</v>
      </c>
      <c r="H72" s="28" t="s">
        <v>99</v>
      </c>
      <c r="I72" s="28" t="s">
        <v>99</v>
      </c>
      <c r="J72" s="28" t="s">
        <v>99</v>
      </c>
      <c r="K72" s="23">
        <f>K19+K34+K51</f>
        <v>0</v>
      </c>
      <c r="L72" s="122">
        <v>0</v>
      </c>
      <c r="M72" s="123">
        <f t="shared" si="1"/>
        <v>0</v>
      </c>
    </row>
    <row r="73" spans="1:13" x14ac:dyDescent="0.2">
      <c r="A73" s="10"/>
      <c r="B73" s="10"/>
      <c r="C73" s="10"/>
      <c r="D73" s="10"/>
      <c r="E73" s="10"/>
      <c r="F73" s="10"/>
      <c r="G73" s="10"/>
      <c r="H73" s="10"/>
      <c r="I73" s="10"/>
      <c r="J73" s="10"/>
      <c r="K73" s="10"/>
    </row>
    <row r="74" spans="1:13" x14ac:dyDescent="0.2">
      <c r="A74" s="5" t="s">
        <v>221</v>
      </c>
    </row>
    <row r="75" spans="1:13" x14ac:dyDescent="0.2">
      <c r="A75" s="5" t="s">
        <v>455</v>
      </c>
    </row>
  </sheetData>
  <phoneticPr fontId="9" type="noConversion"/>
  <pageMargins left="0.75" right="0.75" top="1" bottom="1" header="0.5" footer="0.5"/>
  <pageSetup paperSize="5" scale="72" orientation="landscape" r:id="rId1"/>
  <headerFooter alignWithMargins="0"/>
  <rowBreaks count="1" manualBreakCount="1">
    <brk id="3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zoomScaleNormal="100" workbookViewId="0">
      <selection activeCell="B22" sqref="B22"/>
    </sheetView>
  </sheetViews>
  <sheetFormatPr defaultRowHeight="15" x14ac:dyDescent="0.2"/>
  <cols>
    <col min="1" max="1" width="15.6640625" style="5" customWidth="1"/>
    <col min="2" max="11" width="12.6640625" style="5" customWidth="1"/>
    <col min="13" max="13" width="12.77734375" customWidth="1"/>
  </cols>
  <sheetData>
    <row r="1" spans="1:11" x14ac:dyDescent="0.2">
      <c r="A1" s="5" t="s">
        <v>493</v>
      </c>
      <c r="K1" s="8" t="s">
        <v>200</v>
      </c>
    </row>
    <row r="2" spans="1:11" x14ac:dyDescent="0.2">
      <c r="A2" s="5" t="s">
        <v>11</v>
      </c>
      <c r="H2" s="5" t="s">
        <v>2</v>
      </c>
    </row>
    <row r="3" spans="1:11" x14ac:dyDescent="0.2">
      <c r="A3" s="5" t="s">
        <v>19</v>
      </c>
    </row>
    <row r="6" spans="1:11" x14ac:dyDescent="0.2">
      <c r="A6" s="18" t="s">
        <v>54</v>
      </c>
      <c r="B6" s="11" t="s">
        <v>55</v>
      </c>
      <c r="C6" s="12"/>
      <c r="D6" s="12"/>
      <c r="E6" s="12"/>
      <c r="F6" s="12"/>
      <c r="G6" s="12"/>
      <c r="H6" s="12"/>
      <c r="I6" s="12"/>
      <c r="J6" s="12"/>
      <c r="K6" s="13"/>
    </row>
    <row r="7" spans="1:11" x14ac:dyDescent="0.2">
      <c r="A7" s="24" t="s">
        <v>65</v>
      </c>
      <c r="B7" s="58">
        <f>+'Pages 16-17'!B7</f>
        <v>2016</v>
      </c>
      <c r="C7" s="59" t="s">
        <v>2</v>
      </c>
      <c r="D7" s="59" t="s">
        <v>2</v>
      </c>
      <c r="E7" s="59" t="s">
        <v>2</v>
      </c>
      <c r="F7" s="59" t="s">
        <v>2</v>
      </c>
      <c r="G7" s="59" t="s">
        <v>2</v>
      </c>
      <c r="H7" s="59" t="s">
        <v>2</v>
      </c>
      <c r="I7" s="59" t="s">
        <v>2</v>
      </c>
      <c r="J7" s="59" t="s">
        <v>2</v>
      </c>
      <c r="K7" s="60" t="s">
        <v>2</v>
      </c>
    </row>
    <row r="8" spans="1:11" x14ac:dyDescent="0.2">
      <c r="A8" s="24" t="s">
        <v>86</v>
      </c>
      <c r="B8" s="24" t="s">
        <v>397</v>
      </c>
      <c r="C8" s="56">
        <f>+'Pages 16-17'!C8</f>
        <v>2017</v>
      </c>
      <c r="D8" s="56">
        <f>+'Pages 16-17'!D8</f>
        <v>2018</v>
      </c>
      <c r="E8" s="56">
        <f>+'Pages 16-17'!E8</f>
        <v>2019</v>
      </c>
      <c r="F8" s="56">
        <f>+'Pages 16-17'!F8</f>
        <v>2020</v>
      </c>
      <c r="G8" s="56">
        <f>+'Pages 16-17'!G8</f>
        <v>2021</v>
      </c>
      <c r="H8" s="56">
        <f>+'Pages 16-17'!H8</f>
        <v>2022</v>
      </c>
      <c r="I8" s="56">
        <f>+'Pages 16-17'!I8</f>
        <v>2023</v>
      </c>
      <c r="J8" s="56">
        <f>+'Pages 16-17'!J8</f>
        <v>2024</v>
      </c>
      <c r="K8" s="130">
        <f>+'Pages 16-17'!K8</f>
        <v>2025</v>
      </c>
    </row>
    <row r="9" spans="1:11" x14ac:dyDescent="0.2">
      <c r="A9" s="39"/>
      <c r="B9" s="39"/>
      <c r="C9" s="39"/>
      <c r="D9" s="39"/>
      <c r="E9" s="39"/>
      <c r="F9" s="39"/>
      <c r="G9" s="39"/>
      <c r="H9" s="39"/>
      <c r="I9" s="39"/>
      <c r="J9" s="39"/>
      <c r="K9" s="40"/>
    </row>
    <row r="10" spans="1:11" x14ac:dyDescent="0.2">
      <c r="A10" s="57" t="str">
        <f>+'Pages 16-17'!A10</f>
        <v>2016 &amp; Prior</v>
      </c>
      <c r="B10" s="23">
        <v>0</v>
      </c>
      <c r="C10" s="23">
        <v>0</v>
      </c>
      <c r="D10" s="23">
        <v>0</v>
      </c>
      <c r="E10" s="23">
        <v>0</v>
      </c>
      <c r="F10" s="23">
        <v>0</v>
      </c>
      <c r="G10" s="23">
        <v>0</v>
      </c>
      <c r="H10" s="23">
        <v>0</v>
      </c>
      <c r="I10" s="23">
        <v>0</v>
      </c>
      <c r="J10" s="23">
        <v>0</v>
      </c>
      <c r="K10" s="25">
        <v>0</v>
      </c>
    </row>
    <row r="11" spans="1:11" x14ac:dyDescent="0.2">
      <c r="A11" s="57">
        <f>+'Pages 16-17'!A11</f>
        <v>2017</v>
      </c>
      <c r="B11" s="28" t="s">
        <v>99</v>
      </c>
      <c r="C11" s="23">
        <v>0</v>
      </c>
      <c r="D11" s="23">
        <v>0</v>
      </c>
      <c r="E11" s="23">
        <v>0</v>
      </c>
      <c r="F11" s="23">
        <v>0</v>
      </c>
      <c r="G11" s="23">
        <v>0</v>
      </c>
      <c r="H11" s="23">
        <v>0</v>
      </c>
      <c r="I11" s="23">
        <v>0</v>
      </c>
      <c r="J11" s="23">
        <v>0</v>
      </c>
      <c r="K11" s="25">
        <v>0</v>
      </c>
    </row>
    <row r="12" spans="1:11" x14ac:dyDescent="0.2">
      <c r="A12" s="57">
        <f>+'Pages 16-17'!A12</f>
        <v>2018</v>
      </c>
      <c r="B12" s="28" t="s">
        <v>99</v>
      </c>
      <c r="C12" s="28" t="s">
        <v>99</v>
      </c>
      <c r="D12" s="23">
        <v>0</v>
      </c>
      <c r="E12" s="23">
        <v>0</v>
      </c>
      <c r="F12" s="23">
        <v>0</v>
      </c>
      <c r="G12" s="23">
        <v>0</v>
      </c>
      <c r="H12" s="23">
        <v>0</v>
      </c>
      <c r="I12" s="23">
        <v>0</v>
      </c>
      <c r="J12" s="23">
        <v>0</v>
      </c>
      <c r="K12" s="25">
        <v>0</v>
      </c>
    </row>
    <row r="13" spans="1:11" x14ac:dyDescent="0.2">
      <c r="A13" s="57">
        <f>+'Pages 16-17'!A13</f>
        <v>2019</v>
      </c>
      <c r="B13" s="28" t="s">
        <v>99</v>
      </c>
      <c r="C13" s="28" t="s">
        <v>99</v>
      </c>
      <c r="D13" s="28" t="s">
        <v>99</v>
      </c>
      <c r="E13" s="23">
        <v>0</v>
      </c>
      <c r="F13" s="23">
        <v>0</v>
      </c>
      <c r="G13" s="23">
        <v>0</v>
      </c>
      <c r="H13" s="23">
        <v>0</v>
      </c>
      <c r="I13" s="23">
        <v>0</v>
      </c>
      <c r="J13" s="23">
        <v>0</v>
      </c>
      <c r="K13" s="25">
        <v>0</v>
      </c>
    </row>
    <row r="14" spans="1:11" x14ac:dyDescent="0.2">
      <c r="A14" s="57">
        <f>+'Pages 16-17'!A14</f>
        <v>2020</v>
      </c>
      <c r="B14" s="28" t="s">
        <v>99</v>
      </c>
      <c r="C14" s="28" t="s">
        <v>99</v>
      </c>
      <c r="D14" s="28" t="s">
        <v>99</v>
      </c>
      <c r="E14" s="28" t="s">
        <v>99</v>
      </c>
      <c r="F14" s="23">
        <v>0</v>
      </c>
      <c r="G14" s="23">
        <v>0</v>
      </c>
      <c r="H14" s="23">
        <v>0</v>
      </c>
      <c r="I14" s="23">
        <v>0</v>
      </c>
      <c r="J14" s="23">
        <v>0</v>
      </c>
      <c r="K14" s="25">
        <v>0</v>
      </c>
    </row>
    <row r="15" spans="1:11" x14ac:dyDescent="0.2">
      <c r="A15" s="57">
        <f>+'Pages 16-17'!A15</f>
        <v>2021</v>
      </c>
      <c r="B15" s="28" t="s">
        <v>99</v>
      </c>
      <c r="C15" s="28" t="s">
        <v>99</v>
      </c>
      <c r="D15" s="28" t="s">
        <v>99</v>
      </c>
      <c r="E15" s="28" t="s">
        <v>99</v>
      </c>
      <c r="F15" s="28" t="s">
        <v>99</v>
      </c>
      <c r="G15" s="23">
        <v>0</v>
      </c>
      <c r="H15" s="23">
        <v>0</v>
      </c>
      <c r="I15" s="23">
        <v>0</v>
      </c>
      <c r="J15" s="23">
        <v>0</v>
      </c>
      <c r="K15" s="25">
        <v>0</v>
      </c>
    </row>
    <row r="16" spans="1:11" x14ac:dyDescent="0.2">
      <c r="A16" s="57">
        <f>+'Pages 16-17'!A16</f>
        <v>2022</v>
      </c>
      <c r="B16" s="28" t="s">
        <v>99</v>
      </c>
      <c r="C16" s="28" t="s">
        <v>99</v>
      </c>
      <c r="D16" s="28" t="s">
        <v>99</v>
      </c>
      <c r="E16" s="28" t="s">
        <v>99</v>
      </c>
      <c r="F16" s="28" t="s">
        <v>99</v>
      </c>
      <c r="G16" s="28" t="s">
        <v>99</v>
      </c>
      <c r="H16" s="23">
        <v>0</v>
      </c>
      <c r="I16" s="23">
        <v>0</v>
      </c>
      <c r="J16" s="23">
        <v>0</v>
      </c>
      <c r="K16" s="25">
        <v>0</v>
      </c>
    </row>
    <row r="17" spans="1:11" x14ac:dyDescent="0.2">
      <c r="A17" s="57">
        <f>+'Pages 16-17'!A17</f>
        <v>2023</v>
      </c>
      <c r="B17" s="28" t="s">
        <v>99</v>
      </c>
      <c r="C17" s="28" t="s">
        <v>99</v>
      </c>
      <c r="D17" s="28" t="s">
        <v>99</v>
      </c>
      <c r="E17" s="28" t="s">
        <v>99</v>
      </c>
      <c r="F17" s="28" t="s">
        <v>99</v>
      </c>
      <c r="G17" s="28" t="s">
        <v>99</v>
      </c>
      <c r="H17" s="28" t="s">
        <v>99</v>
      </c>
      <c r="I17" s="23">
        <v>0</v>
      </c>
      <c r="J17" s="23">
        <v>0</v>
      </c>
      <c r="K17" s="25">
        <v>0</v>
      </c>
    </row>
    <row r="18" spans="1:11" x14ac:dyDescent="0.2">
      <c r="A18" s="57">
        <f>+'Pages 16-17'!A18</f>
        <v>2024</v>
      </c>
      <c r="B18" s="28" t="s">
        <v>99</v>
      </c>
      <c r="C18" s="28" t="s">
        <v>99</v>
      </c>
      <c r="D18" s="28" t="s">
        <v>99</v>
      </c>
      <c r="E18" s="28" t="s">
        <v>99</v>
      </c>
      <c r="F18" s="28" t="s">
        <v>99</v>
      </c>
      <c r="G18" s="28" t="s">
        <v>99</v>
      </c>
      <c r="H18" s="28" t="s">
        <v>99</v>
      </c>
      <c r="I18" s="28" t="s">
        <v>99</v>
      </c>
      <c r="J18" s="23">
        <v>0</v>
      </c>
      <c r="K18" s="25">
        <v>0</v>
      </c>
    </row>
    <row r="19" spans="1:11" x14ac:dyDescent="0.2">
      <c r="A19" s="57">
        <f>+'Pages 16-17'!A19</f>
        <v>2025</v>
      </c>
      <c r="B19" s="28" t="s">
        <v>99</v>
      </c>
      <c r="C19" s="28" t="s">
        <v>99</v>
      </c>
      <c r="D19" s="28" t="s">
        <v>99</v>
      </c>
      <c r="E19" s="28" t="s">
        <v>99</v>
      </c>
      <c r="F19" s="28" t="s">
        <v>99</v>
      </c>
      <c r="G19" s="28" t="s">
        <v>99</v>
      </c>
      <c r="H19" s="28" t="s">
        <v>99</v>
      </c>
      <c r="I19" s="28" t="s">
        <v>99</v>
      </c>
      <c r="J19" s="28" t="s">
        <v>99</v>
      </c>
      <c r="K19" s="47">
        <v>0</v>
      </c>
    </row>
    <row r="20" spans="1:11" x14ac:dyDescent="0.2">
      <c r="A20" s="10"/>
      <c r="B20" s="10"/>
      <c r="C20" s="10"/>
      <c r="D20" s="10"/>
      <c r="E20" s="10"/>
      <c r="F20" s="10"/>
      <c r="G20" s="10"/>
      <c r="H20" s="10"/>
      <c r="I20" s="10"/>
      <c r="J20" s="10"/>
      <c r="K20" s="10"/>
    </row>
    <row r="21" spans="1:11" x14ac:dyDescent="0.2">
      <c r="A21" s="18" t="s">
        <v>54</v>
      </c>
      <c r="B21" s="116" t="s">
        <v>143</v>
      </c>
      <c r="C21" s="117"/>
      <c r="D21" s="117"/>
      <c r="E21" s="117"/>
      <c r="F21" s="117"/>
      <c r="G21" s="117"/>
      <c r="H21" s="117"/>
      <c r="I21" s="117"/>
      <c r="J21" s="117"/>
      <c r="K21" s="118"/>
    </row>
    <row r="22" spans="1:11" x14ac:dyDescent="0.2">
      <c r="A22" s="24" t="s">
        <v>65</v>
      </c>
      <c r="B22" s="58">
        <f>+'Pages 16-17'!B22</f>
        <v>2016</v>
      </c>
      <c r="C22" s="59" t="s">
        <v>2</v>
      </c>
      <c r="D22" s="59" t="s">
        <v>2</v>
      </c>
      <c r="E22" s="59" t="s">
        <v>2</v>
      </c>
      <c r="F22" s="59" t="s">
        <v>2</v>
      </c>
      <c r="G22" s="59" t="s">
        <v>2</v>
      </c>
      <c r="H22" s="59" t="s">
        <v>2</v>
      </c>
      <c r="I22" s="59" t="s">
        <v>2</v>
      </c>
      <c r="J22" s="59" t="s">
        <v>2</v>
      </c>
      <c r="K22" s="60" t="s">
        <v>2</v>
      </c>
    </row>
    <row r="23" spans="1:11" x14ac:dyDescent="0.2">
      <c r="A23" s="24" t="s">
        <v>86</v>
      </c>
      <c r="B23" s="24" t="s">
        <v>397</v>
      </c>
      <c r="C23" s="56">
        <f>+'Pages 16-17'!C23</f>
        <v>2017</v>
      </c>
      <c r="D23" s="56">
        <f>+'Pages 16-17'!D23</f>
        <v>2018</v>
      </c>
      <c r="E23" s="56">
        <f>+'Pages 16-17'!E23</f>
        <v>2019</v>
      </c>
      <c r="F23" s="56">
        <f>+'Pages 16-17'!F23</f>
        <v>2020</v>
      </c>
      <c r="G23" s="56">
        <f>+'Pages 16-17'!G23</f>
        <v>2021</v>
      </c>
      <c r="H23" s="56">
        <f>+'Pages 16-17'!H23</f>
        <v>2022</v>
      </c>
      <c r="I23" s="56">
        <f>+'Pages 16-17'!I23</f>
        <v>2023</v>
      </c>
      <c r="J23" s="56">
        <f>+'Pages 16-17'!J23</f>
        <v>2024</v>
      </c>
      <c r="K23" s="130">
        <f>+'Pages 16-17'!K23</f>
        <v>2025</v>
      </c>
    </row>
    <row r="24" spans="1:11" x14ac:dyDescent="0.2">
      <c r="A24" s="22"/>
      <c r="B24" s="22"/>
      <c r="C24" s="22"/>
      <c r="D24" s="22"/>
      <c r="E24" s="22"/>
      <c r="F24" s="22"/>
      <c r="G24" s="22"/>
      <c r="H24" s="22"/>
      <c r="I24" s="22"/>
      <c r="J24" s="22"/>
      <c r="K24" s="31"/>
    </row>
    <row r="25" spans="1:11" x14ac:dyDescent="0.2">
      <c r="A25" s="57" t="str">
        <f>+'Pages 16-17'!A25</f>
        <v>2016 &amp; Prior</v>
      </c>
      <c r="B25" s="23">
        <v>0</v>
      </c>
      <c r="C25" s="23">
        <v>0</v>
      </c>
      <c r="D25" s="23">
        <v>0</v>
      </c>
      <c r="E25" s="23">
        <v>0</v>
      </c>
      <c r="F25" s="23">
        <v>0</v>
      </c>
      <c r="G25" s="23">
        <v>0</v>
      </c>
      <c r="H25" s="23">
        <v>0</v>
      </c>
      <c r="I25" s="23">
        <v>0</v>
      </c>
      <c r="J25" s="23">
        <v>0</v>
      </c>
      <c r="K25" s="25">
        <v>0</v>
      </c>
    </row>
    <row r="26" spans="1:11" x14ac:dyDescent="0.2">
      <c r="A26" s="57">
        <f>+'Pages 16-17'!A26</f>
        <v>2017</v>
      </c>
      <c r="B26" s="28" t="s">
        <v>99</v>
      </c>
      <c r="C26" s="23">
        <v>0</v>
      </c>
      <c r="D26" s="23">
        <v>0</v>
      </c>
      <c r="E26" s="23">
        <v>0</v>
      </c>
      <c r="F26" s="23">
        <v>0</v>
      </c>
      <c r="G26" s="23">
        <v>0</v>
      </c>
      <c r="H26" s="23">
        <v>0</v>
      </c>
      <c r="I26" s="23">
        <v>0</v>
      </c>
      <c r="J26" s="23">
        <v>0</v>
      </c>
      <c r="K26" s="25">
        <v>0</v>
      </c>
    </row>
    <row r="27" spans="1:11" x14ac:dyDescent="0.2">
      <c r="A27" s="57">
        <f>+'Pages 16-17'!A27</f>
        <v>2018</v>
      </c>
      <c r="B27" s="28" t="s">
        <v>99</v>
      </c>
      <c r="C27" s="28" t="s">
        <v>99</v>
      </c>
      <c r="D27" s="23">
        <v>0</v>
      </c>
      <c r="E27" s="23">
        <v>0</v>
      </c>
      <c r="F27" s="23">
        <v>0</v>
      </c>
      <c r="G27" s="23">
        <v>0</v>
      </c>
      <c r="H27" s="23">
        <v>0</v>
      </c>
      <c r="I27" s="23">
        <v>0</v>
      </c>
      <c r="J27" s="23">
        <v>0</v>
      </c>
      <c r="K27" s="25">
        <v>0</v>
      </c>
    </row>
    <row r="28" spans="1:11" x14ac:dyDescent="0.2">
      <c r="A28" s="57">
        <f>+'Pages 16-17'!A28</f>
        <v>2019</v>
      </c>
      <c r="B28" s="28" t="s">
        <v>99</v>
      </c>
      <c r="C28" s="28" t="s">
        <v>99</v>
      </c>
      <c r="D28" s="28" t="s">
        <v>99</v>
      </c>
      <c r="E28" s="23">
        <v>0</v>
      </c>
      <c r="F28" s="23">
        <v>0</v>
      </c>
      <c r="G28" s="23">
        <v>0</v>
      </c>
      <c r="H28" s="23">
        <v>0</v>
      </c>
      <c r="I28" s="23">
        <v>0</v>
      </c>
      <c r="J28" s="23">
        <v>0</v>
      </c>
      <c r="K28" s="25">
        <v>0</v>
      </c>
    </row>
    <row r="29" spans="1:11" x14ac:dyDescent="0.2">
      <c r="A29" s="57">
        <f>+'Pages 16-17'!A29</f>
        <v>2020</v>
      </c>
      <c r="B29" s="28" t="s">
        <v>99</v>
      </c>
      <c r="C29" s="28" t="s">
        <v>99</v>
      </c>
      <c r="D29" s="28" t="s">
        <v>99</v>
      </c>
      <c r="E29" s="28" t="s">
        <v>99</v>
      </c>
      <c r="F29" s="23">
        <v>0</v>
      </c>
      <c r="G29" s="23">
        <v>0</v>
      </c>
      <c r="H29" s="23">
        <v>0</v>
      </c>
      <c r="I29" s="23">
        <v>0</v>
      </c>
      <c r="J29" s="23">
        <v>0</v>
      </c>
      <c r="K29" s="25">
        <v>0</v>
      </c>
    </row>
    <row r="30" spans="1:11" x14ac:dyDescent="0.2">
      <c r="A30" s="57">
        <f>+'Pages 16-17'!A30</f>
        <v>2021</v>
      </c>
      <c r="B30" s="28" t="s">
        <v>99</v>
      </c>
      <c r="C30" s="28" t="s">
        <v>99</v>
      </c>
      <c r="D30" s="28" t="s">
        <v>99</v>
      </c>
      <c r="E30" s="28" t="s">
        <v>99</v>
      </c>
      <c r="F30" s="28" t="s">
        <v>99</v>
      </c>
      <c r="G30" s="23">
        <v>0</v>
      </c>
      <c r="H30" s="23">
        <v>0</v>
      </c>
      <c r="I30" s="23">
        <v>0</v>
      </c>
      <c r="J30" s="23">
        <v>0</v>
      </c>
      <c r="K30" s="25">
        <v>0</v>
      </c>
    </row>
    <row r="31" spans="1:11" x14ac:dyDescent="0.2">
      <c r="A31" s="57">
        <f>+'Pages 16-17'!A31</f>
        <v>2022</v>
      </c>
      <c r="B31" s="28" t="s">
        <v>99</v>
      </c>
      <c r="C31" s="28" t="s">
        <v>99</v>
      </c>
      <c r="D31" s="28" t="s">
        <v>99</v>
      </c>
      <c r="E31" s="28" t="s">
        <v>99</v>
      </c>
      <c r="F31" s="28" t="s">
        <v>99</v>
      </c>
      <c r="G31" s="28" t="s">
        <v>99</v>
      </c>
      <c r="H31" s="23">
        <v>0</v>
      </c>
      <c r="I31" s="23">
        <v>0</v>
      </c>
      <c r="J31" s="23">
        <v>0</v>
      </c>
      <c r="K31" s="25">
        <v>0</v>
      </c>
    </row>
    <row r="32" spans="1:11" x14ac:dyDescent="0.2">
      <c r="A32" s="57">
        <f>+'Pages 16-17'!A32</f>
        <v>2023</v>
      </c>
      <c r="B32" s="28" t="s">
        <v>99</v>
      </c>
      <c r="C32" s="28" t="s">
        <v>99</v>
      </c>
      <c r="D32" s="28" t="s">
        <v>99</v>
      </c>
      <c r="E32" s="28" t="s">
        <v>99</v>
      </c>
      <c r="F32" s="28" t="s">
        <v>99</v>
      </c>
      <c r="G32" s="28" t="s">
        <v>99</v>
      </c>
      <c r="H32" s="28" t="s">
        <v>99</v>
      </c>
      <c r="I32" s="23">
        <v>0</v>
      </c>
      <c r="J32" s="23">
        <v>0</v>
      </c>
      <c r="K32" s="25">
        <v>0</v>
      </c>
    </row>
    <row r="33" spans="1:11" x14ac:dyDescent="0.2">
      <c r="A33" s="57">
        <f>+'Pages 16-17'!A33</f>
        <v>2024</v>
      </c>
      <c r="B33" s="28" t="s">
        <v>99</v>
      </c>
      <c r="C33" s="28" t="s">
        <v>99</v>
      </c>
      <c r="D33" s="28" t="s">
        <v>99</v>
      </c>
      <c r="E33" s="28" t="s">
        <v>99</v>
      </c>
      <c r="F33" s="28" t="s">
        <v>99</v>
      </c>
      <c r="G33" s="28" t="s">
        <v>99</v>
      </c>
      <c r="H33" s="28" t="s">
        <v>99</v>
      </c>
      <c r="I33" s="28" t="s">
        <v>99</v>
      </c>
      <c r="J33" s="23">
        <v>0</v>
      </c>
      <c r="K33" s="25">
        <v>0</v>
      </c>
    </row>
    <row r="34" spans="1:11" x14ac:dyDescent="0.2">
      <c r="A34" s="129">
        <f>+'Pages 16-17'!A34</f>
        <v>2025</v>
      </c>
      <c r="B34" s="52" t="s">
        <v>99</v>
      </c>
      <c r="C34" s="52" t="s">
        <v>99</v>
      </c>
      <c r="D34" s="52" t="s">
        <v>99</v>
      </c>
      <c r="E34" s="52" t="s">
        <v>99</v>
      </c>
      <c r="F34" s="52" t="s">
        <v>99</v>
      </c>
      <c r="G34" s="52" t="s">
        <v>99</v>
      </c>
      <c r="H34" s="52" t="s">
        <v>99</v>
      </c>
      <c r="I34" s="52" t="s">
        <v>99</v>
      </c>
      <c r="J34" s="52" t="s">
        <v>99</v>
      </c>
      <c r="K34" s="53">
        <v>0</v>
      </c>
    </row>
    <row r="36" spans="1:11" x14ac:dyDescent="0.2">
      <c r="K36" s="8" t="s">
        <v>500</v>
      </c>
    </row>
    <row r="37" spans="1:11" x14ac:dyDescent="0.2">
      <c r="K37" s="8"/>
    </row>
    <row r="38" spans="1:11" x14ac:dyDescent="0.2">
      <c r="A38" s="18" t="s">
        <v>54</v>
      </c>
      <c r="B38" s="11" t="s">
        <v>182</v>
      </c>
      <c r="C38" s="12"/>
      <c r="D38" s="12"/>
      <c r="E38" s="12"/>
      <c r="F38" s="12"/>
      <c r="G38" s="12"/>
      <c r="H38" s="12"/>
      <c r="I38" s="12"/>
      <c r="J38" s="12"/>
      <c r="K38" s="13"/>
    </row>
    <row r="39" spans="1:11" x14ac:dyDescent="0.2">
      <c r="A39" s="24" t="s">
        <v>65</v>
      </c>
      <c r="B39" s="58">
        <f>+'Pages 16-17'!B39</f>
        <v>2016</v>
      </c>
      <c r="C39" s="59" t="s">
        <v>2</v>
      </c>
      <c r="D39" s="59" t="s">
        <v>2</v>
      </c>
      <c r="E39" s="59" t="s">
        <v>2</v>
      </c>
      <c r="F39" s="59" t="s">
        <v>2</v>
      </c>
      <c r="G39" s="59" t="s">
        <v>2</v>
      </c>
      <c r="H39" s="59" t="s">
        <v>2</v>
      </c>
      <c r="I39" s="59" t="s">
        <v>2</v>
      </c>
      <c r="J39" s="59" t="s">
        <v>2</v>
      </c>
      <c r="K39" s="60" t="s">
        <v>2</v>
      </c>
    </row>
    <row r="40" spans="1:11" x14ac:dyDescent="0.2">
      <c r="A40" s="24" t="s">
        <v>86</v>
      </c>
      <c r="B40" s="24" t="s">
        <v>397</v>
      </c>
      <c r="C40" s="56">
        <f>+'Pages 16-17'!C40</f>
        <v>2017</v>
      </c>
      <c r="D40" s="56">
        <f>+'Pages 16-17'!D40</f>
        <v>2018</v>
      </c>
      <c r="E40" s="56">
        <f>+'Pages 16-17'!E40</f>
        <v>2019</v>
      </c>
      <c r="F40" s="56">
        <f>+'Pages 16-17'!F40</f>
        <v>2020</v>
      </c>
      <c r="G40" s="56">
        <f>+'Pages 16-17'!G40</f>
        <v>2021</v>
      </c>
      <c r="H40" s="56">
        <f>+'Pages 16-17'!H40</f>
        <v>2022</v>
      </c>
      <c r="I40" s="56">
        <f>+'Pages 16-17'!I40</f>
        <v>2023</v>
      </c>
      <c r="J40" s="56">
        <f>+'Pages 16-17'!J40</f>
        <v>2024</v>
      </c>
      <c r="K40" s="130">
        <f>+'Pages 16-17'!K40</f>
        <v>2025</v>
      </c>
    </row>
    <row r="41" spans="1:11" x14ac:dyDescent="0.2">
      <c r="A41" s="22"/>
      <c r="B41" s="22"/>
      <c r="C41" s="22"/>
      <c r="D41" s="22"/>
      <c r="E41" s="22"/>
      <c r="F41" s="22"/>
      <c r="G41" s="22"/>
      <c r="H41" s="22"/>
      <c r="I41" s="22"/>
      <c r="J41" s="22"/>
      <c r="K41" s="31"/>
    </row>
    <row r="42" spans="1:11" x14ac:dyDescent="0.2">
      <c r="A42" s="57" t="str">
        <f>+'Pages 16-17'!A42</f>
        <v>2016 &amp; Prior</v>
      </c>
      <c r="B42" s="23">
        <v>0</v>
      </c>
      <c r="C42" s="23">
        <v>0</v>
      </c>
      <c r="D42" s="23">
        <v>0</v>
      </c>
      <c r="E42" s="23">
        <v>0</v>
      </c>
      <c r="F42" s="23">
        <v>0</v>
      </c>
      <c r="G42" s="23">
        <v>0</v>
      </c>
      <c r="H42" s="23">
        <v>0</v>
      </c>
      <c r="I42" s="23">
        <v>0</v>
      </c>
      <c r="J42" s="23">
        <v>0</v>
      </c>
      <c r="K42" s="25">
        <v>0</v>
      </c>
    </row>
    <row r="43" spans="1:11" x14ac:dyDescent="0.2">
      <c r="A43" s="57">
        <f>+'Pages 16-17'!A43</f>
        <v>2017</v>
      </c>
      <c r="B43" s="28" t="s">
        <v>99</v>
      </c>
      <c r="C43" s="23">
        <v>0</v>
      </c>
      <c r="D43" s="23">
        <v>0</v>
      </c>
      <c r="E43" s="23">
        <v>0</v>
      </c>
      <c r="F43" s="23">
        <v>0</v>
      </c>
      <c r="G43" s="23">
        <v>0</v>
      </c>
      <c r="H43" s="23">
        <v>0</v>
      </c>
      <c r="I43" s="23">
        <v>0</v>
      </c>
      <c r="J43" s="23">
        <v>0</v>
      </c>
      <c r="K43" s="25">
        <v>0</v>
      </c>
    </row>
    <row r="44" spans="1:11" x14ac:dyDescent="0.2">
      <c r="A44" s="57">
        <f>+'Pages 16-17'!A44</f>
        <v>2018</v>
      </c>
      <c r="B44" s="28" t="s">
        <v>99</v>
      </c>
      <c r="C44" s="28" t="s">
        <v>99</v>
      </c>
      <c r="D44" s="23">
        <v>0</v>
      </c>
      <c r="E44" s="23">
        <v>0</v>
      </c>
      <c r="F44" s="23">
        <v>0</v>
      </c>
      <c r="G44" s="23">
        <v>0</v>
      </c>
      <c r="H44" s="23">
        <v>0</v>
      </c>
      <c r="I44" s="23">
        <v>0</v>
      </c>
      <c r="J44" s="23">
        <v>0</v>
      </c>
      <c r="K44" s="25">
        <v>0</v>
      </c>
    </row>
    <row r="45" spans="1:11" x14ac:dyDescent="0.2">
      <c r="A45" s="57">
        <f>+'Pages 16-17'!A45</f>
        <v>2019</v>
      </c>
      <c r="B45" s="28" t="s">
        <v>99</v>
      </c>
      <c r="C45" s="28" t="s">
        <v>99</v>
      </c>
      <c r="D45" s="28" t="s">
        <v>99</v>
      </c>
      <c r="E45" s="23">
        <v>0</v>
      </c>
      <c r="F45" s="23">
        <v>0</v>
      </c>
      <c r="G45" s="23">
        <v>0</v>
      </c>
      <c r="H45" s="23">
        <v>0</v>
      </c>
      <c r="I45" s="23">
        <v>0</v>
      </c>
      <c r="J45" s="23">
        <v>0</v>
      </c>
      <c r="K45" s="25">
        <v>0</v>
      </c>
    </row>
    <row r="46" spans="1:11" x14ac:dyDescent="0.2">
      <c r="A46" s="57">
        <f>+'Pages 16-17'!A46</f>
        <v>2020</v>
      </c>
      <c r="B46" s="28" t="s">
        <v>99</v>
      </c>
      <c r="C46" s="28" t="s">
        <v>99</v>
      </c>
      <c r="D46" s="28" t="s">
        <v>99</v>
      </c>
      <c r="E46" s="28" t="s">
        <v>99</v>
      </c>
      <c r="F46" s="23">
        <v>0</v>
      </c>
      <c r="G46" s="23">
        <v>0</v>
      </c>
      <c r="H46" s="23">
        <v>0</v>
      </c>
      <c r="I46" s="23">
        <v>0</v>
      </c>
      <c r="J46" s="23">
        <v>0</v>
      </c>
      <c r="K46" s="25">
        <v>0</v>
      </c>
    </row>
    <row r="47" spans="1:11" x14ac:dyDescent="0.2">
      <c r="A47" s="57">
        <f>+'Pages 16-17'!A47</f>
        <v>2021</v>
      </c>
      <c r="B47" s="28" t="s">
        <v>99</v>
      </c>
      <c r="C47" s="28" t="s">
        <v>99</v>
      </c>
      <c r="D47" s="28" t="s">
        <v>99</v>
      </c>
      <c r="E47" s="28" t="s">
        <v>99</v>
      </c>
      <c r="F47" s="28" t="s">
        <v>99</v>
      </c>
      <c r="G47" s="23">
        <v>0</v>
      </c>
      <c r="H47" s="23">
        <v>0</v>
      </c>
      <c r="I47" s="23">
        <v>0</v>
      </c>
      <c r="J47" s="23">
        <v>0</v>
      </c>
      <c r="K47" s="25">
        <v>0</v>
      </c>
    </row>
    <row r="48" spans="1:11" x14ac:dyDescent="0.2">
      <c r="A48" s="57">
        <f>+'Pages 16-17'!A48</f>
        <v>2022</v>
      </c>
      <c r="B48" s="28" t="s">
        <v>99</v>
      </c>
      <c r="C48" s="28" t="s">
        <v>99</v>
      </c>
      <c r="D48" s="28" t="s">
        <v>99</v>
      </c>
      <c r="E48" s="28" t="s">
        <v>99</v>
      </c>
      <c r="F48" s="28" t="s">
        <v>99</v>
      </c>
      <c r="G48" s="28" t="s">
        <v>99</v>
      </c>
      <c r="H48" s="23">
        <v>0</v>
      </c>
      <c r="I48" s="23">
        <v>0</v>
      </c>
      <c r="J48" s="23">
        <v>0</v>
      </c>
      <c r="K48" s="25">
        <v>0</v>
      </c>
    </row>
    <row r="49" spans="1:13" x14ac:dyDescent="0.2">
      <c r="A49" s="57">
        <f>+'Pages 16-17'!A49</f>
        <v>2023</v>
      </c>
      <c r="B49" s="28" t="s">
        <v>99</v>
      </c>
      <c r="C49" s="28" t="s">
        <v>99</v>
      </c>
      <c r="D49" s="28" t="s">
        <v>99</v>
      </c>
      <c r="E49" s="28" t="s">
        <v>99</v>
      </c>
      <c r="F49" s="28" t="s">
        <v>99</v>
      </c>
      <c r="G49" s="28" t="s">
        <v>99</v>
      </c>
      <c r="H49" s="28" t="s">
        <v>99</v>
      </c>
      <c r="I49" s="23">
        <v>0</v>
      </c>
      <c r="J49" s="23">
        <v>0</v>
      </c>
      <c r="K49" s="25">
        <v>0</v>
      </c>
    </row>
    <row r="50" spans="1:13" x14ac:dyDescent="0.2">
      <c r="A50" s="57">
        <f>+'Pages 16-17'!A50</f>
        <v>2024</v>
      </c>
      <c r="B50" s="28" t="s">
        <v>99</v>
      </c>
      <c r="C50" s="28" t="s">
        <v>99</v>
      </c>
      <c r="D50" s="28" t="s">
        <v>99</v>
      </c>
      <c r="E50" s="28" t="s">
        <v>99</v>
      </c>
      <c r="F50" s="28" t="s">
        <v>99</v>
      </c>
      <c r="G50" s="28" t="s">
        <v>99</v>
      </c>
      <c r="H50" s="28" t="s">
        <v>99</v>
      </c>
      <c r="I50" s="28" t="s">
        <v>99</v>
      </c>
      <c r="J50" s="23">
        <v>0</v>
      </c>
      <c r="K50" s="25">
        <v>0</v>
      </c>
    </row>
    <row r="51" spans="1:13" x14ac:dyDescent="0.2">
      <c r="A51" s="57">
        <f>+'Pages 16-17'!A51</f>
        <v>2025</v>
      </c>
      <c r="B51" s="28" t="s">
        <v>99</v>
      </c>
      <c r="C51" s="28" t="s">
        <v>99</v>
      </c>
      <c r="D51" s="28" t="s">
        <v>99</v>
      </c>
      <c r="E51" s="28" t="s">
        <v>99</v>
      </c>
      <c r="F51" s="28" t="s">
        <v>99</v>
      </c>
      <c r="G51" s="28" t="s">
        <v>99</v>
      </c>
      <c r="H51" s="28" t="s">
        <v>99</v>
      </c>
      <c r="I51" s="28" t="s">
        <v>99</v>
      </c>
      <c r="J51" s="28" t="s">
        <v>99</v>
      </c>
      <c r="K51" s="47">
        <v>0</v>
      </c>
    </row>
    <row r="52" spans="1:13" x14ac:dyDescent="0.2">
      <c r="A52" s="10"/>
      <c r="B52" s="10"/>
      <c r="C52" s="10"/>
      <c r="D52" s="10"/>
      <c r="E52" s="10"/>
      <c r="F52" s="10"/>
      <c r="G52" s="10"/>
      <c r="H52" s="10"/>
      <c r="I52" s="10"/>
      <c r="J52" s="10"/>
      <c r="K52" s="51"/>
    </row>
    <row r="53" spans="1:13" x14ac:dyDescent="0.2">
      <c r="A53" s="5" t="s">
        <v>398</v>
      </c>
    </row>
    <row r="56" spans="1:13" x14ac:dyDescent="0.2">
      <c r="A56" s="5" t="s">
        <v>11</v>
      </c>
      <c r="C56" s="5" t="s">
        <v>2</v>
      </c>
    </row>
    <row r="57" spans="1:13" x14ac:dyDescent="0.2">
      <c r="A57" s="5" t="s">
        <v>205</v>
      </c>
    </row>
    <row r="59" spans="1:13" x14ac:dyDescent="0.2">
      <c r="A59" s="18" t="s">
        <v>54</v>
      </c>
      <c r="B59" s="11" t="s">
        <v>209</v>
      </c>
      <c r="C59" s="12"/>
      <c r="D59" s="12"/>
      <c r="E59" s="12"/>
      <c r="F59" s="12"/>
      <c r="G59" s="12"/>
      <c r="H59" s="12"/>
      <c r="I59" s="12"/>
      <c r="J59" s="12"/>
      <c r="K59" s="12"/>
      <c r="L59" s="39" t="s">
        <v>52</v>
      </c>
      <c r="M59" s="40" t="s">
        <v>304</v>
      </c>
    </row>
    <row r="60" spans="1:13" x14ac:dyDescent="0.2">
      <c r="A60" s="24" t="s">
        <v>65</v>
      </c>
      <c r="B60" s="58">
        <f>+'Pages 16-17'!B60</f>
        <v>2016</v>
      </c>
      <c r="C60" s="59" t="s">
        <v>2</v>
      </c>
      <c r="D60" s="59" t="s">
        <v>2</v>
      </c>
      <c r="E60" s="59" t="s">
        <v>2</v>
      </c>
      <c r="F60" s="59" t="s">
        <v>2</v>
      </c>
      <c r="G60" s="59" t="s">
        <v>2</v>
      </c>
      <c r="H60" s="59" t="s">
        <v>2</v>
      </c>
      <c r="I60" s="59" t="s">
        <v>2</v>
      </c>
      <c r="J60" s="59" t="s">
        <v>2</v>
      </c>
      <c r="K60" s="60" t="s">
        <v>2</v>
      </c>
      <c r="L60" s="24" t="s">
        <v>66</v>
      </c>
      <c r="M60" s="27" t="s">
        <v>305</v>
      </c>
    </row>
    <row r="61" spans="1:13" x14ac:dyDescent="0.2">
      <c r="A61" s="24" t="s">
        <v>86</v>
      </c>
      <c r="B61" s="24" t="s">
        <v>397</v>
      </c>
      <c r="C61" s="56">
        <f>+'Pages 16-17'!C61</f>
        <v>2017</v>
      </c>
      <c r="D61" s="56">
        <f>+'Pages 16-17'!D61</f>
        <v>2018</v>
      </c>
      <c r="E61" s="56">
        <f>+'Pages 16-17'!E61</f>
        <v>2019</v>
      </c>
      <c r="F61" s="56">
        <f>+'Pages 16-17'!F61</f>
        <v>2020</v>
      </c>
      <c r="G61" s="56">
        <f>+'Pages 16-17'!G61</f>
        <v>2021</v>
      </c>
      <c r="H61" s="56">
        <f>+'Pages 16-17'!H61</f>
        <v>2022</v>
      </c>
      <c r="I61" s="56">
        <f>+'Pages 16-17'!I61</f>
        <v>2023</v>
      </c>
      <c r="J61" s="56">
        <f>+'Pages 16-17'!J61</f>
        <v>2024</v>
      </c>
      <c r="K61" s="130">
        <f>+'Pages 16-17'!K61</f>
        <v>2025</v>
      </c>
      <c r="L61" s="24" t="s">
        <v>88</v>
      </c>
      <c r="M61" s="27" t="s">
        <v>306</v>
      </c>
    </row>
    <row r="62" spans="1:13" x14ac:dyDescent="0.2">
      <c r="A62" s="22"/>
      <c r="B62" s="22"/>
      <c r="C62" s="22"/>
      <c r="D62" s="22"/>
      <c r="E62" s="22"/>
      <c r="F62" s="22"/>
      <c r="G62" s="22"/>
      <c r="H62" s="22"/>
      <c r="I62" s="22"/>
      <c r="J62" s="22"/>
      <c r="K62" s="22"/>
      <c r="L62" s="39"/>
      <c r="M62" s="40"/>
    </row>
    <row r="63" spans="1:13" x14ac:dyDescent="0.2">
      <c r="A63" s="57" t="str">
        <f>+'Pages 16-17'!A63</f>
        <v>2016 &amp; Prior</v>
      </c>
      <c r="B63" s="23">
        <f t="shared" ref="B63:K67" si="0">B10+B25+B42</f>
        <v>0</v>
      </c>
      <c r="C63" s="23">
        <f t="shared" si="0"/>
        <v>0</v>
      </c>
      <c r="D63" s="23">
        <f t="shared" si="0"/>
        <v>0</v>
      </c>
      <c r="E63" s="23">
        <f t="shared" si="0"/>
        <v>0</v>
      </c>
      <c r="F63" s="23">
        <f t="shared" si="0"/>
        <v>0</v>
      </c>
      <c r="G63" s="23">
        <f t="shared" si="0"/>
        <v>0</v>
      </c>
      <c r="H63" s="23">
        <f t="shared" si="0"/>
        <v>0</v>
      </c>
      <c r="I63" s="23">
        <f t="shared" si="0"/>
        <v>0</v>
      </c>
      <c r="J63" s="23">
        <f t="shared" si="0"/>
        <v>0</v>
      </c>
      <c r="K63" s="23">
        <f t="shared" si="0"/>
        <v>0</v>
      </c>
      <c r="L63" s="23">
        <v>0</v>
      </c>
      <c r="M63" s="1">
        <f>IF(K63&gt;0,K63/L63,0)</f>
        <v>0</v>
      </c>
    </row>
    <row r="64" spans="1:13" x14ac:dyDescent="0.2">
      <c r="A64" s="57">
        <f>+'Pages 16-17'!A64</f>
        <v>2017</v>
      </c>
      <c r="B64" s="28" t="s">
        <v>99</v>
      </c>
      <c r="C64" s="23">
        <f t="shared" si="0"/>
        <v>0</v>
      </c>
      <c r="D64" s="23">
        <f t="shared" si="0"/>
        <v>0</v>
      </c>
      <c r="E64" s="23">
        <f t="shared" si="0"/>
        <v>0</v>
      </c>
      <c r="F64" s="23">
        <f t="shared" si="0"/>
        <v>0</v>
      </c>
      <c r="G64" s="23">
        <f t="shared" si="0"/>
        <v>0</v>
      </c>
      <c r="H64" s="23">
        <f t="shared" si="0"/>
        <v>0</v>
      </c>
      <c r="I64" s="23">
        <f t="shared" si="0"/>
        <v>0</v>
      </c>
      <c r="J64" s="23">
        <f t="shared" si="0"/>
        <v>0</v>
      </c>
      <c r="K64" s="23">
        <f t="shared" si="0"/>
        <v>0</v>
      </c>
      <c r="L64" s="23">
        <v>0</v>
      </c>
      <c r="M64" s="1">
        <f t="shared" ref="M64:M72" si="1">IF(K64&gt;0,K64/L64,0)</f>
        <v>0</v>
      </c>
    </row>
    <row r="65" spans="1:13" x14ac:dyDescent="0.2">
      <c r="A65" s="57">
        <f>+'Pages 16-17'!A65</f>
        <v>2018</v>
      </c>
      <c r="B65" s="28" t="s">
        <v>99</v>
      </c>
      <c r="C65" s="28" t="s">
        <v>99</v>
      </c>
      <c r="D65" s="23">
        <f t="shared" si="0"/>
        <v>0</v>
      </c>
      <c r="E65" s="23">
        <f t="shared" si="0"/>
        <v>0</v>
      </c>
      <c r="F65" s="23">
        <f t="shared" si="0"/>
        <v>0</v>
      </c>
      <c r="G65" s="23">
        <f t="shared" si="0"/>
        <v>0</v>
      </c>
      <c r="H65" s="23">
        <f t="shared" si="0"/>
        <v>0</v>
      </c>
      <c r="I65" s="23">
        <f t="shared" si="0"/>
        <v>0</v>
      </c>
      <c r="J65" s="23">
        <f t="shared" si="0"/>
        <v>0</v>
      </c>
      <c r="K65" s="23">
        <f t="shared" si="0"/>
        <v>0</v>
      </c>
      <c r="L65" s="23">
        <v>0</v>
      </c>
      <c r="M65" s="1">
        <f t="shared" si="1"/>
        <v>0</v>
      </c>
    </row>
    <row r="66" spans="1:13" x14ac:dyDescent="0.2">
      <c r="A66" s="57">
        <f>+'Pages 16-17'!A66</f>
        <v>2019</v>
      </c>
      <c r="B66" s="28" t="s">
        <v>99</v>
      </c>
      <c r="C66" s="28" t="s">
        <v>99</v>
      </c>
      <c r="D66" s="28" t="s">
        <v>99</v>
      </c>
      <c r="E66" s="23">
        <f t="shared" si="0"/>
        <v>0</v>
      </c>
      <c r="F66" s="23">
        <f t="shared" si="0"/>
        <v>0</v>
      </c>
      <c r="G66" s="23">
        <f t="shared" si="0"/>
        <v>0</v>
      </c>
      <c r="H66" s="23">
        <f t="shared" si="0"/>
        <v>0</v>
      </c>
      <c r="I66" s="23">
        <f t="shared" si="0"/>
        <v>0</v>
      </c>
      <c r="J66" s="23">
        <f t="shared" si="0"/>
        <v>0</v>
      </c>
      <c r="K66" s="23">
        <f t="shared" si="0"/>
        <v>0</v>
      </c>
      <c r="L66" s="23">
        <v>0</v>
      </c>
      <c r="M66" s="1">
        <f t="shared" si="1"/>
        <v>0</v>
      </c>
    </row>
    <row r="67" spans="1:13" x14ac:dyDescent="0.2">
      <c r="A67" s="57">
        <f>+'Pages 16-17'!A67</f>
        <v>2020</v>
      </c>
      <c r="B67" s="28" t="s">
        <v>99</v>
      </c>
      <c r="C67" s="28" t="s">
        <v>99</v>
      </c>
      <c r="D67" s="28" t="s">
        <v>99</v>
      </c>
      <c r="E67" s="28" t="s">
        <v>99</v>
      </c>
      <c r="F67" s="23">
        <f t="shared" si="0"/>
        <v>0</v>
      </c>
      <c r="G67" s="23">
        <f t="shared" si="0"/>
        <v>0</v>
      </c>
      <c r="H67" s="23">
        <f t="shared" si="0"/>
        <v>0</v>
      </c>
      <c r="I67" s="23">
        <f t="shared" si="0"/>
        <v>0</v>
      </c>
      <c r="J67" s="23">
        <f t="shared" si="0"/>
        <v>0</v>
      </c>
      <c r="K67" s="23">
        <f t="shared" si="0"/>
        <v>0</v>
      </c>
      <c r="L67" s="23">
        <v>0</v>
      </c>
      <c r="M67" s="1">
        <f t="shared" si="1"/>
        <v>0</v>
      </c>
    </row>
    <row r="68" spans="1:13" x14ac:dyDescent="0.2">
      <c r="A68" s="57">
        <f>+'Pages 16-17'!A68</f>
        <v>2021</v>
      </c>
      <c r="B68" s="28" t="s">
        <v>99</v>
      </c>
      <c r="C68" s="28" t="s">
        <v>99</v>
      </c>
      <c r="D68" s="28" t="s">
        <v>99</v>
      </c>
      <c r="E68" s="28" t="s">
        <v>99</v>
      </c>
      <c r="F68" s="28" t="s">
        <v>99</v>
      </c>
      <c r="G68" s="23">
        <f>G15+G30+G47</f>
        <v>0</v>
      </c>
      <c r="H68" s="23">
        <f>H15+H30+H47</f>
        <v>0</v>
      </c>
      <c r="I68" s="23">
        <f>I15+I30+I47</f>
        <v>0</v>
      </c>
      <c r="J68" s="23">
        <f>J15+J30+J47</f>
        <v>0</v>
      </c>
      <c r="K68" s="23">
        <f>K15+K30+K47</f>
        <v>0</v>
      </c>
      <c r="L68" s="23">
        <v>0</v>
      </c>
      <c r="M68" s="1">
        <f t="shared" si="1"/>
        <v>0</v>
      </c>
    </row>
    <row r="69" spans="1:13" x14ac:dyDescent="0.2">
      <c r="A69" s="57">
        <f>+'Pages 16-17'!A69</f>
        <v>2022</v>
      </c>
      <c r="B69" s="28" t="s">
        <v>99</v>
      </c>
      <c r="C69" s="28" t="s">
        <v>99</v>
      </c>
      <c r="D69" s="28" t="s">
        <v>99</v>
      </c>
      <c r="E69" s="28" t="s">
        <v>99</v>
      </c>
      <c r="F69" s="28" t="s">
        <v>99</v>
      </c>
      <c r="G69" s="28" t="s">
        <v>99</v>
      </c>
      <c r="H69" s="23">
        <f>H16+H31+H48</f>
        <v>0</v>
      </c>
      <c r="I69" s="23">
        <f>I16+I31+I48</f>
        <v>0</v>
      </c>
      <c r="J69" s="23">
        <f>J16+J31+J48</f>
        <v>0</v>
      </c>
      <c r="K69" s="23">
        <f>K16+K31+K48</f>
        <v>0</v>
      </c>
      <c r="L69" s="23">
        <v>0</v>
      </c>
      <c r="M69" s="1">
        <f t="shared" si="1"/>
        <v>0</v>
      </c>
    </row>
    <row r="70" spans="1:13" x14ac:dyDescent="0.2">
      <c r="A70" s="57">
        <f>+'Pages 16-17'!A70</f>
        <v>2023</v>
      </c>
      <c r="B70" s="28" t="s">
        <v>99</v>
      </c>
      <c r="C70" s="28" t="s">
        <v>99</v>
      </c>
      <c r="D70" s="28" t="s">
        <v>99</v>
      </c>
      <c r="E70" s="28" t="s">
        <v>99</v>
      </c>
      <c r="F70" s="28" t="s">
        <v>99</v>
      </c>
      <c r="G70" s="28" t="s">
        <v>99</v>
      </c>
      <c r="H70" s="28" t="s">
        <v>99</v>
      </c>
      <c r="I70" s="23">
        <f>I17+I32+I49</f>
        <v>0</v>
      </c>
      <c r="J70" s="23">
        <f>J17+J32+J49</f>
        <v>0</v>
      </c>
      <c r="K70" s="23">
        <f>K17+K32+K49</f>
        <v>0</v>
      </c>
      <c r="L70" s="23">
        <v>0</v>
      </c>
      <c r="M70" s="1">
        <f t="shared" si="1"/>
        <v>0</v>
      </c>
    </row>
    <row r="71" spans="1:13" x14ac:dyDescent="0.2">
      <c r="A71" s="57">
        <f>+'Pages 16-17'!A71</f>
        <v>2024</v>
      </c>
      <c r="B71" s="28" t="s">
        <v>99</v>
      </c>
      <c r="C71" s="28" t="s">
        <v>99</v>
      </c>
      <c r="D71" s="28" t="s">
        <v>99</v>
      </c>
      <c r="E71" s="28" t="s">
        <v>99</v>
      </c>
      <c r="F71" s="28" t="s">
        <v>99</v>
      </c>
      <c r="G71" s="28" t="s">
        <v>99</v>
      </c>
      <c r="H71" s="28" t="s">
        <v>99</v>
      </c>
      <c r="I71" s="28" t="s">
        <v>99</v>
      </c>
      <c r="J71" s="23">
        <f>J18+J33+J50</f>
        <v>0</v>
      </c>
      <c r="K71" s="23">
        <f>K18+K33+K50</f>
        <v>0</v>
      </c>
      <c r="L71" s="23">
        <v>0</v>
      </c>
      <c r="M71" s="1">
        <f t="shared" si="1"/>
        <v>0</v>
      </c>
    </row>
    <row r="72" spans="1:13" x14ac:dyDescent="0.2">
      <c r="A72" s="57">
        <f>+'Pages 16-17'!A72</f>
        <v>2025</v>
      </c>
      <c r="B72" s="28" t="s">
        <v>99</v>
      </c>
      <c r="C72" s="28" t="s">
        <v>99</v>
      </c>
      <c r="D72" s="28" t="s">
        <v>99</v>
      </c>
      <c r="E72" s="28" t="s">
        <v>99</v>
      </c>
      <c r="F72" s="28" t="s">
        <v>99</v>
      </c>
      <c r="G72" s="28" t="s">
        <v>99</v>
      </c>
      <c r="H72" s="28" t="s">
        <v>99</v>
      </c>
      <c r="I72" s="28" t="s">
        <v>99</v>
      </c>
      <c r="J72" s="28" t="s">
        <v>99</v>
      </c>
      <c r="K72" s="23">
        <f>K19+K34+K51</f>
        <v>0</v>
      </c>
      <c r="L72" s="122">
        <v>0</v>
      </c>
      <c r="M72" s="123">
        <f t="shared" si="1"/>
        <v>0</v>
      </c>
    </row>
    <row r="73" spans="1:13" x14ac:dyDescent="0.2">
      <c r="A73" s="10"/>
      <c r="B73" s="10"/>
      <c r="C73" s="10"/>
      <c r="D73" s="10"/>
      <c r="E73" s="10"/>
      <c r="F73" s="10"/>
      <c r="G73" s="10"/>
      <c r="H73" s="10"/>
      <c r="I73" s="10"/>
      <c r="J73" s="10"/>
      <c r="K73" s="10"/>
    </row>
    <row r="74" spans="1:13" x14ac:dyDescent="0.2">
      <c r="A74" s="5" t="s">
        <v>221</v>
      </c>
    </row>
    <row r="75" spans="1:13" x14ac:dyDescent="0.2">
      <c r="A75" s="5" t="s">
        <v>455</v>
      </c>
    </row>
  </sheetData>
  <phoneticPr fontId="9" type="noConversion"/>
  <pageMargins left="0.75" right="0.75" top="0.51" bottom="1" header="0.5" footer="0.5"/>
  <pageSetup paperSize="5" scale="75" orientation="landscape" r:id="rId1"/>
  <headerFooter alignWithMargins="0"/>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47"/>
  <sheetViews>
    <sheetView zoomScaleNormal="100" workbookViewId="0"/>
  </sheetViews>
  <sheetFormatPr defaultRowHeight="15" x14ac:dyDescent="0.2"/>
  <cols>
    <col min="5" max="5" width="17.109375" customWidth="1"/>
    <col min="6" max="6" width="8.88671875" style="111" customWidth="1"/>
  </cols>
  <sheetData>
    <row r="1" spans="1:14" x14ac:dyDescent="0.2">
      <c r="F1" s="124" t="s">
        <v>502</v>
      </c>
    </row>
    <row r="2" spans="1:14" ht="15.75" x14ac:dyDescent="0.25">
      <c r="A2" s="6" t="s">
        <v>494</v>
      </c>
      <c r="B2" s="6"/>
      <c r="C2" s="6"/>
      <c r="D2" s="6"/>
      <c r="E2" s="6"/>
      <c r="F2" s="109"/>
    </row>
    <row r="3" spans="1:14" ht="15.75" x14ac:dyDescent="0.25">
      <c r="A3" s="5" t="s">
        <v>456</v>
      </c>
      <c r="B3" s="5"/>
      <c r="C3" s="5"/>
      <c r="D3" s="5"/>
      <c r="E3" s="5"/>
      <c r="F3" s="109" t="s">
        <v>457</v>
      </c>
    </row>
    <row r="4" spans="1:14" ht="15.75" x14ac:dyDescent="0.25">
      <c r="A4" s="5"/>
      <c r="B4" s="5"/>
      <c r="C4" s="5"/>
      <c r="D4" s="5"/>
      <c r="E4" s="5"/>
      <c r="F4" s="110"/>
    </row>
    <row r="5" spans="1:14" ht="15.75" x14ac:dyDescent="0.25">
      <c r="A5" s="5" t="s">
        <v>458</v>
      </c>
      <c r="B5" s="5"/>
      <c r="C5" s="5"/>
      <c r="D5" s="5"/>
      <c r="E5" s="5"/>
      <c r="F5" s="109">
        <f>'Pages 2-3'!B32-'Pages 2-3'!B69</f>
        <v>0</v>
      </c>
      <c r="G5" s="107"/>
    </row>
    <row r="6" spans="1:14" ht="15.75" x14ac:dyDescent="0.25">
      <c r="A6" s="5" t="s">
        <v>459</v>
      </c>
      <c r="B6" s="5"/>
      <c r="C6" s="5"/>
      <c r="D6" s="5"/>
      <c r="E6" s="5"/>
      <c r="F6" s="109">
        <f>'Pages 2-3'!B39-('Page 7'!B17+'Page 7'!D17)</f>
        <v>0</v>
      </c>
      <c r="G6" s="107"/>
    </row>
    <row r="7" spans="1:14" ht="15.75" x14ac:dyDescent="0.25">
      <c r="A7" s="5" t="s">
        <v>460</v>
      </c>
      <c r="B7" s="5"/>
      <c r="C7" s="5"/>
      <c r="D7" s="5"/>
      <c r="E7" s="5"/>
      <c r="F7" s="109">
        <f>'Pages 2-3'!B40-('Page 7'!B34+'Page 7'!D34)</f>
        <v>0</v>
      </c>
      <c r="G7" s="107"/>
    </row>
    <row r="8" spans="1:14" ht="15.75" x14ac:dyDescent="0.25">
      <c r="A8" s="5" t="s">
        <v>461</v>
      </c>
      <c r="B8" s="5"/>
      <c r="C8" s="5"/>
      <c r="D8" s="5"/>
      <c r="E8" s="5"/>
      <c r="F8" s="109">
        <f>'Pages 2-3'!B19-('Page 7'!C17+'Page 7'!E17+'Page 7'!C34+'Page 7'!E34)</f>
        <v>0</v>
      </c>
      <c r="G8" s="107"/>
    </row>
    <row r="9" spans="1:14" ht="15.75" x14ac:dyDescent="0.25">
      <c r="A9" s="5" t="s">
        <v>462</v>
      </c>
      <c r="B9" s="5"/>
      <c r="C9" s="5"/>
      <c r="D9" s="5"/>
      <c r="E9" s="5"/>
      <c r="F9" s="109">
        <f>('Pages 2-3'!B19+'Pages 2-3'!B20)-'Page 6'!B36</f>
        <v>0</v>
      </c>
      <c r="I9" s="108"/>
      <c r="J9" s="108"/>
      <c r="K9" s="108"/>
      <c r="L9" s="108"/>
      <c r="M9" s="108"/>
      <c r="N9" s="108"/>
    </row>
    <row r="10" spans="1:14" ht="15.75" x14ac:dyDescent="0.25">
      <c r="A10" s="5" t="s">
        <v>463</v>
      </c>
      <c r="B10" s="5"/>
      <c r="C10" s="5"/>
      <c r="D10" s="5"/>
      <c r="E10" s="5"/>
      <c r="F10" s="109">
        <f>('Pages 2-3'!B24-'Page 6'!D36)</f>
        <v>0</v>
      </c>
      <c r="G10" s="108"/>
      <c r="I10" s="108"/>
      <c r="J10" s="108"/>
      <c r="K10" s="108"/>
      <c r="L10" s="108"/>
      <c r="M10" s="108"/>
      <c r="N10" s="108"/>
    </row>
    <row r="11" spans="1:14" ht="15.75" x14ac:dyDescent="0.25">
      <c r="A11" s="5" t="s">
        <v>464</v>
      </c>
      <c r="B11" s="5"/>
      <c r="C11" s="5"/>
      <c r="D11" s="5"/>
      <c r="E11" s="5"/>
      <c r="F11" s="109">
        <f>'Pages 2-3'!B61-'Page 4'!F12*'Page 4'!E12</f>
        <v>0</v>
      </c>
      <c r="G11" s="108"/>
    </row>
    <row r="12" spans="1:14" ht="15.75" x14ac:dyDescent="0.25">
      <c r="A12" s="5" t="s">
        <v>465</v>
      </c>
      <c r="B12" s="5"/>
      <c r="C12" s="5"/>
      <c r="D12" s="5"/>
      <c r="E12" s="5"/>
      <c r="F12" s="109">
        <f>'Pages 2-3'!B67-'Pages 2-3'!B123</f>
        <v>0</v>
      </c>
    </row>
    <row r="13" spans="1:14" ht="15.75" x14ac:dyDescent="0.25">
      <c r="A13" s="5" t="s">
        <v>466</v>
      </c>
      <c r="B13" s="5"/>
      <c r="C13" s="5"/>
      <c r="D13" s="5"/>
      <c r="E13" s="5"/>
      <c r="F13" s="109">
        <f>'Pages 2-3'!C67-'Pages 2-3'!C123</f>
        <v>0</v>
      </c>
    </row>
    <row r="14" spans="1:14" ht="15.75" x14ac:dyDescent="0.25">
      <c r="A14" s="5" t="s">
        <v>487</v>
      </c>
      <c r="B14" s="5"/>
      <c r="C14" s="5"/>
      <c r="D14" s="5"/>
      <c r="E14" s="5"/>
      <c r="F14" s="109"/>
    </row>
    <row r="15" spans="1:14" ht="15.75" x14ac:dyDescent="0.25">
      <c r="A15" s="5" t="s">
        <v>496</v>
      </c>
      <c r="B15" s="5"/>
      <c r="C15" s="5"/>
      <c r="D15" s="5"/>
      <c r="E15" s="5"/>
      <c r="F15" s="109">
        <f>'Pages 2-3'!B47-'Pages 2-3'!C47-'Pages 2-3'!B24-'Pages 2-3'!C24+'Pages 2-3'!B77</f>
        <v>0</v>
      </c>
    </row>
    <row r="16" spans="1:14" ht="15.75" x14ac:dyDescent="0.25">
      <c r="A16" s="5" t="s">
        <v>467</v>
      </c>
      <c r="B16" s="5"/>
      <c r="C16" s="5"/>
      <c r="D16" s="5"/>
      <c r="E16" s="5"/>
      <c r="F16" s="109">
        <f>'Pages 2-3'!B76-'Page 5'!I31</f>
        <v>0</v>
      </c>
    </row>
    <row r="17" spans="1:6" ht="15.75" x14ac:dyDescent="0.25">
      <c r="A17" s="5" t="s">
        <v>468</v>
      </c>
      <c r="B17" s="5"/>
      <c r="C17" s="5"/>
      <c r="D17" s="5"/>
      <c r="E17" s="5"/>
      <c r="F17" s="109">
        <f>'Pages 2-3'!B84-'Page 8'!H16</f>
        <v>0</v>
      </c>
    </row>
    <row r="18" spans="1:6" ht="15.75" x14ac:dyDescent="0.25">
      <c r="A18" s="5" t="s">
        <v>469</v>
      </c>
      <c r="B18" s="5"/>
      <c r="C18" s="5"/>
      <c r="D18" s="5"/>
      <c r="E18" s="5"/>
      <c r="F18" s="109">
        <f>'Pages 2-3'!B85-'Page 8'!H33</f>
        <v>0</v>
      </c>
    </row>
    <row r="19" spans="1:6" ht="15.75" x14ac:dyDescent="0.25">
      <c r="A19" s="5" t="s">
        <v>470</v>
      </c>
      <c r="B19" s="5"/>
      <c r="C19" s="5"/>
      <c r="D19" s="5"/>
      <c r="E19" s="5"/>
      <c r="F19" s="109">
        <f>'Pages 2-3'!B103-'Pages 2-3'!B109</f>
        <v>0</v>
      </c>
    </row>
    <row r="20" spans="1:6" ht="15.75" x14ac:dyDescent="0.25">
      <c r="A20" s="5" t="s">
        <v>471</v>
      </c>
      <c r="B20" s="5"/>
      <c r="C20" s="5"/>
      <c r="D20" s="5"/>
      <c r="E20" s="5"/>
      <c r="F20" s="109">
        <f>'Pages 2-3'!C103-'Pages 2-3'!C109</f>
        <v>0</v>
      </c>
    </row>
    <row r="21" spans="1:6" ht="15.75" x14ac:dyDescent="0.25">
      <c r="A21" s="5" t="s">
        <v>472</v>
      </c>
      <c r="B21" s="5"/>
      <c r="C21" s="5"/>
      <c r="D21" s="5"/>
      <c r="E21" s="5"/>
      <c r="F21" s="109">
        <f>'Pages 2-3'!B108-'Pages 2-3'!C123</f>
        <v>0</v>
      </c>
    </row>
    <row r="22" spans="1:6" ht="15.75" x14ac:dyDescent="0.25">
      <c r="A22" s="5" t="s">
        <v>473</v>
      </c>
      <c r="B22" s="5"/>
      <c r="C22" s="5"/>
      <c r="D22" s="5"/>
      <c r="E22" s="5"/>
      <c r="F22" s="109">
        <f>'Page 5'!G31-('Page 5'!H31+'Page 6'!C36)</f>
        <v>0</v>
      </c>
    </row>
    <row r="23" spans="1:6" ht="15.75" x14ac:dyDescent="0.25">
      <c r="A23" s="5" t="s">
        <v>474</v>
      </c>
      <c r="B23" s="5"/>
      <c r="C23" s="5"/>
      <c r="D23" s="5"/>
      <c r="E23" s="5"/>
      <c r="F23" s="109">
        <f>('Page 5'!D31+'Page 5'!E31)-'Page 6'!C67</f>
        <v>0</v>
      </c>
    </row>
    <row r="24" spans="1:6" ht="15.75" x14ac:dyDescent="0.25">
      <c r="A24" s="5" t="s">
        <v>475</v>
      </c>
      <c r="B24" s="5"/>
      <c r="C24" s="5"/>
      <c r="D24" s="5"/>
      <c r="E24" s="5"/>
      <c r="F24" s="109">
        <f>'Page 7'!F10+'Page 7'!F27-SUM('Pages 10-11'!K25:K34)-SUM('Pages 10-11'!K42:K51)</f>
        <v>0</v>
      </c>
    </row>
    <row r="25" spans="1:6" ht="15.75" x14ac:dyDescent="0.25">
      <c r="A25" s="5" t="s">
        <v>476</v>
      </c>
      <c r="B25" s="5"/>
      <c r="C25" s="5"/>
      <c r="D25" s="5"/>
      <c r="E25" s="5"/>
      <c r="F25" s="109">
        <f>'Page 7'!F11+'Page 7'!F28-SUM('Pages 12-13'!K25:K34)-SUM('Pages 12-13'!K42:K51)</f>
        <v>0</v>
      </c>
    </row>
    <row r="26" spans="1:6" ht="15.75" x14ac:dyDescent="0.25">
      <c r="A26" s="5" t="s">
        <v>477</v>
      </c>
      <c r="B26" s="5"/>
      <c r="C26" s="5"/>
      <c r="D26" s="5"/>
      <c r="E26" s="5"/>
      <c r="F26" s="109">
        <f>'Page 7'!F12+'Page 7'!F29-SUM('Pages 14-15'!K25:K34)-SUM('Pages 14-15'!K42:K51)</f>
        <v>0</v>
      </c>
    </row>
    <row r="27" spans="1:6" ht="15.75" x14ac:dyDescent="0.25">
      <c r="A27" s="5" t="s">
        <v>478</v>
      </c>
      <c r="B27" s="5"/>
      <c r="C27" s="5"/>
      <c r="D27" s="5"/>
      <c r="E27" s="5"/>
      <c r="F27" s="109">
        <f>'Page 7'!F13+'Page 7'!F30-SUM('Pages 16-17'!K25:K34)-SUM('Pages 16-17'!K42:K51)</f>
        <v>0</v>
      </c>
    </row>
    <row r="28" spans="1:6" ht="15.75" x14ac:dyDescent="0.25">
      <c r="A28" s="5" t="s">
        <v>490</v>
      </c>
      <c r="B28" s="5"/>
      <c r="C28" s="5"/>
      <c r="D28" s="5"/>
      <c r="E28" s="5"/>
      <c r="F28" s="109">
        <f>'Page 7'!F14+'Page 7'!F31-SUM('Pages 18-19'!K25:K34)-SUM('Pages 18-19'!K42:K51)</f>
        <v>0</v>
      </c>
    </row>
    <row r="29" spans="1:6" ht="15.75" x14ac:dyDescent="0.25">
      <c r="A29" s="5" t="s">
        <v>479</v>
      </c>
      <c r="B29" s="5"/>
      <c r="C29" s="5"/>
      <c r="D29" s="5"/>
      <c r="E29" s="5"/>
      <c r="F29" s="109">
        <f>'Page 7'!F10-'Page 8'!F10</f>
        <v>0</v>
      </c>
    </row>
    <row r="30" spans="1:6" ht="15.75" x14ac:dyDescent="0.25">
      <c r="A30" s="5" t="s">
        <v>480</v>
      </c>
      <c r="B30" s="5"/>
      <c r="C30" s="5"/>
      <c r="D30" s="5"/>
      <c r="E30" s="5"/>
      <c r="F30" s="109">
        <f>'Page 7'!F11-'Page 8'!F11</f>
        <v>0</v>
      </c>
    </row>
    <row r="31" spans="1:6" ht="15.75" x14ac:dyDescent="0.25">
      <c r="A31" s="5" t="s">
        <v>481</v>
      </c>
      <c r="B31" s="5"/>
      <c r="C31" s="5"/>
      <c r="D31" s="5"/>
      <c r="E31" s="5"/>
      <c r="F31" s="109">
        <f>'Page 7'!F12-'Page 8'!F12</f>
        <v>0</v>
      </c>
    </row>
    <row r="32" spans="1:6" ht="15.75" x14ac:dyDescent="0.25">
      <c r="A32" s="5" t="s">
        <v>495</v>
      </c>
      <c r="B32" s="5"/>
      <c r="C32" s="5"/>
      <c r="D32" s="5"/>
      <c r="E32" s="5"/>
      <c r="F32" s="109">
        <f>'Page 7'!F13-'Page 8'!F13</f>
        <v>0</v>
      </c>
    </row>
    <row r="33" spans="1:6" ht="15.75" x14ac:dyDescent="0.25">
      <c r="A33" s="5" t="s">
        <v>491</v>
      </c>
      <c r="B33" s="5"/>
      <c r="C33" s="5"/>
      <c r="D33" s="5"/>
      <c r="E33" s="5"/>
      <c r="F33" s="109">
        <f>'Page 7'!F14-'Page 8'!F14</f>
        <v>0</v>
      </c>
    </row>
    <row r="34" spans="1:6" ht="15.75" x14ac:dyDescent="0.25">
      <c r="A34" s="5" t="s">
        <v>482</v>
      </c>
      <c r="B34" s="5"/>
      <c r="C34" s="5"/>
      <c r="D34" s="5"/>
      <c r="E34" s="5"/>
      <c r="F34" s="109">
        <f>'Page 7'!F27-'Page 8'!F26</f>
        <v>0</v>
      </c>
    </row>
    <row r="35" spans="1:6" ht="15.75" x14ac:dyDescent="0.25">
      <c r="A35" s="5" t="s">
        <v>483</v>
      </c>
      <c r="B35" s="5"/>
      <c r="C35" s="5"/>
      <c r="D35" s="5"/>
      <c r="E35" s="5"/>
      <c r="F35" s="109">
        <f>'Page 7'!F28-'Page 8'!F27</f>
        <v>0</v>
      </c>
    </row>
    <row r="36" spans="1:6" ht="15.75" x14ac:dyDescent="0.25">
      <c r="A36" s="5" t="s">
        <v>484</v>
      </c>
      <c r="B36" s="5"/>
      <c r="C36" s="5"/>
      <c r="D36" s="5"/>
      <c r="E36" s="5"/>
      <c r="F36" s="109">
        <f>'Page 7'!F29-'Page 8'!F28</f>
        <v>0</v>
      </c>
    </row>
    <row r="37" spans="1:6" ht="15.75" x14ac:dyDescent="0.25">
      <c r="A37" s="5" t="s">
        <v>485</v>
      </c>
      <c r="B37" s="5"/>
      <c r="C37" s="5"/>
      <c r="D37" s="5"/>
      <c r="E37" s="5"/>
      <c r="F37" s="109">
        <f>'Page 7'!F30-'Page 8'!F29</f>
        <v>0</v>
      </c>
    </row>
    <row r="38" spans="1:6" ht="15.75" x14ac:dyDescent="0.25">
      <c r="A38" s="5" t="s">
        <v>492</v>
      </c>
      <c r="B38" s="5"/>
      <c r="C38" s="5"/>
      <c r="D38" s="5"/>
      <c r="E38" s="5"/>
      <c r="F38" s="109">
        <f>'Page 7'!F31-'Page 8'!F30</f>
        <v>0</v>
      </c>
    </row>
    <row r="39" spans="1:6" ht="15.75" x14ac:dyDescent="0.25">
      <c r="A39" s="5" t="s">
        <v>488</v>
      </c>
      <c r="B39" s="5"/>
      <c r="C39" s="5"/>
      <c r="D39" s="5"/>
      <c r="E39" s="5"/>
      <c r="F39" s="109">
        <f>'Page 9'!M19-'Pages 2-3'!B78</f>
        <v>0</v>
      </c>
    </row>
    <row r="40" spans="1:6" ht="15.75" x14ac:dyDescent="0.25">
      <c r="A40" s="5" t="s">
        <v>489</v>
      </c>
      <c r="B40" s="5"/>
      <c r="C40" s="5"/>
      <c r="D40" s="5"/>
      <c r="E40" s="5"/>
      <c r="F40" s="109">
        <f>'Page 9'!M18-'Pages 2-3'!C78</f>
        <v>0</v>
      </c>
    </row>
    <row r="41" spans="1:6" ht="15.75" x14ac:dyDescent="0.25">
      <c r="A41" s="5" t="s">
        <v>486</v>
      </c>
      <c r="B41" s="5"/>
      <c r="C41" s="5"/>
      <c r="D41" s="5"/>
      <c r="E41" s="5"/>
      <c r="F41" s="109">
        <f>SUM('Page 9'!K10:K19)-SUM('Page 9'!J10:J19)-'Pages 2-3'!B86</f>
        <v>0</v>
      </c>
    </row>
    <row r="42" spans="1:6" ht="15" customHeight="1" x14ac:dyDescent="0.2">
      <c r="A42" s="5"/>
      <c r="B42" s="5"/>
      <c r="C42" s="5"/>
      <c r="D42" s="5"/>
      <c r="E42" s="5"/>
      <c r="F42" s="5"/>
    </row>
    <row r="43" spans="1:6" x14ac:dyDescent="0.2">
      <c r="A43" s="5"/>
      <c r="B43" s="5"/>
      <c r="C43" s="5"/>
      <c r="D43" s="5"/>
      <c r="E43" s="5"/>
      <c r="F43" s="5"/>
    </row>
    <row r="44" spans="1:6" x14ac:dyDescent="0.2">
      <c r="A44" s="5"/>
      <c r="B44" s="5"/>
      <c r="C44" s="5"/>
      <c r="D44" s="5"/>
      <c r="E44" s="5"/>
      <c r="F44" s="5"/>
    </row>
    <row r="45" spans="1:6" x14ac:dyDescent="0.2">
      <c r="A45" s="5"/>
      <c r="B45" s="5"/>
      <c r="C45" s="5"/>
      <c r="D45" s="5"/>
      <c r="E45" s="5"/>
      <c r="F45" s="5"/>
    </row>
    <row r="46" spans="1:6" x14ac:dyDescent="0.2">
      <c r="A46" s="5"/>
      <c r="B46" s="5"/>
      <c r="C46" s="5"/>
      <c r="D46" s="5"/>
      <c r="E46" s="5"/>
      <c r="F46" s="5"/>
    </row>
    <row r="47" spans="1:6" x14ac:dyDescent="0.2">
      <c r="A47" s="5"/>
      <c r="B47" s="5"/>
      <c r="C47" s="5"/>
      <c r="D47" s="5"/>
      <c r="E47" s="5"/>
      <c r="F47" s="5"/>
    </row>
  </sheetData>
  <phoneticPr fontId="1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75"/>
  <sheetViews>
    <sheetView zoomScaleNormal="100" workbookViewId="0"/>
  </sheetViews>
  <sheetFormatPr defaultRowHeight="15" x14ac:dyDescent="0.2"/>
  <cols>
    <col min="1" max="1" width="7.6640625" style="5" customWidth="1"/>
    <col min="2" max="2" width="14.6640625" style="5" customWidth="1"/>
    <col min="3" max="3" width="0.88671875" style="5" customWidth="1"/>
    <col min="4" max="4" width="13.6640625" style="5" customWidth="1"/>
    <col min="5" max="5" width="10.6640625" style="5" customWidth="1"/>
    <col min="6" max="6" width="0.77734375" style="5" customWidth="1"/>
    <col min="7" max="7" width="7.6640625" style="5" customWidth="1"/>
    <col min="8" max="8" width="13" style="5" customWidth="1"/>
  </cols>
  <sheetData>
    <row r="1" spans="1:8" x14ac:dyDescent="0.2">
      <c r="E1" s="6" t="s">
        <v>245</v>
      </c>
      <c r="F1" s="6"/>
      <c r="G1" s="6" t="s">
        <v>246</v>
      </c>
      <c r="H1" s="7" t="s">
        <v>2</v>
      </c>
    </row>
    <row r="2" spans="1:8" x14ac:dyDescent="0.2">
      <c r="H2" s="10"/>
    </row>
    <row r="4" spans="1:8" x14ac:dyDescent="0.2">
      <c r="A4" s="6" t="s">
        <v>340</v>
      </c>
      <c r="B4" s="6"/>
      <c r="C4" s="6"/>
      <c r="D4" s="6"/>
      <c r="E4" s="6"/>
      <c r="F4" s="6"/>
      <c r="G4" s="6"/>
      <c r="H4" s="6"/>
    </row>
    <row r="5" spans="1:8" x14ac:dyDescent="0.2">
      <c r="A5" s="6" t="s">
        <v>41</v>
      </c>
      <c r="B5" s="6"/>
      <c r="C5" s="6"/>
      <c r="D5" s="6"/>
      <c r="E5" s="6"/>
      <c r="F5" s="6"/>
      <c r="G5" s="6"/>
      <c r="H5" s="6"/>
    </row>
    <row r="6" spans="1:8" x14ac:dyDescent="0.2">
      <c r="B6" s="5" t="s">
        <v>262</v>
      </c>
      <c r="E6" s="112" t="str" cm="1">
        <f t="array" ref="E6:F6">+'130124'!F19:G19</f>
        <v>12/31/2025</v>
      </c>
      <c r="F6" s="5">
        <v>0</v>
      </c>
      <c r="G6" s="7"/>
      <c r="H6" s="7"/>
    </row>
    <row r="8" spans="1:8" x14ac:dyDescent="0.2">
      <c r="A8" s="145"/>
      <c r="B8" s="145"/>
      <c r="C8" s="145"/>
      <c r="D8" s="145"/>
      <c r="E8" s="145"/>
      <c r="F8" s="145"/>
      <c r="G8" s="145"/>
      <c r="H8" s="145"/>
    </row>
    <row r="9" spans="1:8" x14ac:dyDescent="0.2">
      <c r="A9" s="146"/>
      <c r="B9" s="146"/>
      <c r="C9" s="146"/>
      <c r="D9" s="146"/>
      <c r="E9" s="146"/>
      <c r="F9" s="146"/>
      <c r="G9" s="146"/>
      <c r="H9" s="146"/>
    </row>
    <row r="10" spans="1:8" x14ac:dyDescent="0.2">
      <c r="A10" s="10"/>
      <c r="B10" s="10"/>
      <c r="C10" s="10"/>
      <c r="D10" s="10"/>
      <c r="E10" s="10"/>
      <c r="F10" s="10"/>
      <c r="G10" s="10"/>
      <c r="H10" s="10"/>
    </row>
    <row r="11" spans="1:8" x14ac:dyDescent="0.2">
      <c r="A11" s="5" t="s">
        <v>100</v>
      </c>
      <c r="E11" s="5" t="s">
        <v>2</v>
      </c>
      <c r="G11" s="5" t="s">
        <v>2</v>
      </c>
    </row>
    <row r="12" spans="1:8" x14ac:dyDescent="0.2">
      <c r="A12" s="5" t="s">
        <v>103</v>
      </c>
      <c r="E12" s="10" t="s">
        <v>2</v>
      </c>
      <c r="F12" s="10"/>
      <c r="G12" s="10" t="s">
        <v>2</v>
      </c>
      <c r="H12" s="10"/>
    </row>
    <row r="13" spans="1:8" x14ac:dyDescent="0.2">
      <c r="E13" s="10"/>
      <c r="F13" s="10"/>
      <c r="G13" s="10"/>
      <c r="H13" s="10"/>
    </row>
    <row r="14" spans="1:8" x14ac:dyDescent="0.2">
      <c r="E14" s="10"/>
      <c r="F14" s="10"/>
      <c r="G14" s="10"/>
      <c r="H14" s="10"/>
    </row>
    <row r="15" spans="1:8" x14ac:dyDescent="0.2">
      <c r="E15" s="10"/>
      <c r="F15" s="10"/>
      <c r="G15" s="10"/>
      <c r="H15" s="10"/>
    </row>
    <row r="16" spans="1:8" x14ac:dyDescent="0.2">
      <c r="E16" s="10"/>
      <c r="F16" s="10"/>
      <c r="G16" s="10"/>
      <c r="H16" s="10"/>
    </row>
    <row r="17" spans="1:8" x14ac:dyDescent="0.2">
      <c r="E17" s="10"/>
      <c r="F17" s="10"/>
      <c r="G17" s="10"/>
      <c r="H17" s="10"/>
    </row>
    <row r="18" spans="1:8" x14ac:dyDescent="0.2">
      <c r="A18" s="5" t="s">
        <v>108</v>
      </c>
      <c r="E18" s="143"/>
      <c r="F18" s="143"/>
      <c r="G18" s="143"/>
      <c r="H18" s="143"/>
    </row>
    <row r="19" spans="1:8" x14ac:dyDescent="0.2">
      <c r="A19" s="5" t="s">
        <v>110</v>
      </c>
      <c r="E19" s="143"/>
      <c r="F19" s="143"/>
      <c r="G19" s="143"/>
      <c r="H19" s="143"/>
    </row>
    <row r="20" spans="1:8" x14ac:dyDescent="0.2">
      <c r="A20" s="5" t="s">
        <v>341</v>
      </c>
      <c r="E20" s="10" t="s">
        <v>2</v>
      </c>
      <c r="F20" s="10"/>
      <c r="G20" s="10"/>
      <c r="H20" s="10"/>
    </row>
    <row r="21" spans="1:8" x14ac:dyDescent="0.2">
      <c r="A21" s="5" t="s">
        <v>118</v>
      </c>
      <c r="E21" s="10" t="s">
        <v>2</v>
      </c>
      <c r="F21" s="10"/>
      <c r="G21" s="10"/>
      <c r="H21" s="10"/>
    </row>
    <row r="22" spans="1:8" x14ac:dyDescent="0.2">
      <c r="A22" s="5" t="s">
        <v>121</v>
      </c>
      <c r="E22" s="10" t="s">
        <v>2</v>
      </c>
      <c r="F22" s="10"/>
      <c r="G22" s="10"/>
      <c r="H22" s="10"/>
    </row>
    <row r="23" spans="1:8" x14ac:dyDescent="0.2">
      <c r="A23" s="5" t="s">
        <v>126</v>
      </c>
      <c r="E23" s="10" t="s">
        <v>2</v>
      </c>
      <c r="F23" s="10"/>
      <c r="G23" s="10"/>
      <c r="H23" s="10"/>
    </row>
    <row r="24" spans="1:8" x14ac:dyDescent="0.2">
      <c r="E24" s="10"/>
      <c r="F24" s="10"/>
      <c r="G24" s="10"/>
      <c r="H24" s="10"/>
    </row>
    <row r="25" spans="1:8" x14ac:dyDescent="0.2">
      <c r="A25" s="14" t="s">
        <v>128</v>
      </c>
      <c r="B25" s="6"/>
      <c r="C25" s="14"/>
      <c r="D25" s="6"/>
      <c r="E25" s="6"/>
      <c r="F25" s="6"/>
      <c r="G25" s="6"/>
      <c r="H25" s="6"/>
    </row>
    <row r="27" spans="1:8" x14ac:dyDescent="0.2">
      <c r="A27" s="5" t="s">
        <v>137</v>
      </c>
      <c r="D27" s="5" t="s">
        <v>138</v>
      </c>
    </row>
    <row r="28" spans="1:8" x14ac:dyDescent="0.2">
      <c r="A28" s="5" t="s">
        <v>144</v>
      </c>
      <c r="B28" s="10"/>
      <c r="D28" s="5" t="s">
        <v>138</v>
      </c>
      <c r="E28" s="10"/>
      <c r="G28" s="10"/>
      <c r="H28" s="10"/>
    </row>
    <row r="29" spans="1:8" x14ac:dyDescent="0.2">
      <c r="A29" s="5" t="s">
        <v>148</v>
      </c>
      <c r="B29" s="10"/>
      <c r="D29" s="5" t="s">
        <v>138</v>
      </c>
      <c r="E29" s="10"/>
      <c r="G29" s="10"/>
      <c r="H29" s="10"/>
    </row>
    <row r="30" spans="1:8" x14ac:dyDescent="0.2">
      <c r="B30" s="10"/>
      <c r="E30" s="10"/>
      <c r="G30" s="10"/>
      <c r="H30" s="10"/>
    </row>
    <row r="31" spans="1:8" x14ac:dyDescent="0.2">
      <c r="A31" s="10"/>
      <c r="B31" s="10"/>
      <c r="D31" s="10"/>
      <c r="E31" s="10"/>
      <c r="G31" s="10"/>
      <c r="H31" s="10"/>
    </row>
    <row r="32" spans="1:8" x14ac:dyDescent="0.2">
      <c r="A32" s="10"/>
      <c r="B32" s="10"/>
      <c r="D32" s="10"/>
      <c r="E32" s="10"/>
      <c r="G32" s="10"/>
      <c r="H32" s="10"/>
    </row>
    <row r="33" spans="1:8" x14ac:dyDescent="0.2">
      <c r="A33" s="10"/>
      <c r="B33" s="10"/>
      <c r="D33" s="10"/>
      <c r="E33" s="10"/>
      <c r="G33" s="10"/>
      <c r="H33" s="10"/>
    </row>
    <row r="34" spans="1:8" x14ac:dyDescent="0.2">
      <c r="A34" s="14" t="s">
        <v>161</v>
      </c>
      <c r="B34" s="6"/>
      <c r="C34" s="14"/>
      <c r="D34" s="6"/>
      <c r="E34" s="6"/>
      <c r="F34" s="6"/>
      <c r="G34" s="6"/>
      <c r="H34" s="6"/>
    </row>
    <row r="36" spans="1:8" x14ac:dyDescent="0.2">
      <c r="A36" s="10"/>
      <c r="B36" s="10"/>
      <c r="D36" s="10"/>
      <c r="E36" s="10"/>
      <c r="G36" s="10"/>
      <c r="H36" s="10"/>
    </row>
    <row r="37" spans="1:8" x14ac:dyDescent="0.2">
      <c r="A37" s="10"/>
      <c r="B37" s="10"/>
      <c r="D37" s="10"/>
      <c r="E37" s="10"/>
      <c r="G37" s="10"/>
      <c r="H37" s="10"/>
    </row>
    <row r="38" spans="1:8" x14ac:dyDescent="0.2">
      <c r="A38" s="10"/>
      <c r="B38" s="10"/>
      <c r="D38" s="10"/>
      <c r="E38" s="10"/>
      <c r="G38" s="10"/>
      <c r="H38" s="10"/>
    </row>
    <row r="39" spans="1:8" x14ac:dyDescent="0.2">
      <c r="A39" s="10"/>
      <c r="B39" s="10"/>
      <c r="D39" s="10"/>
      <c r="E39" s="10"/>
      <c r="G39" s="10"/>
      <c r="H39" s="10"/>
    </row>
    <row r="40" spans="1:8" x14ac:dyDescent="0.2">
      <c r="A40" s="10"/>
      <c r="B40" s="10"/>
      <c r="D40" s="10"/>
      <c r="E40" s="10"/>
      <c r="G40" s="10"/>
      <c r="H40" s="10"/>
    </row>
    <row r="41" spans="1:8" x14ac:dyDescent="0.2">
      <c r="A41" s="5" t="s">
        <v>174</v>
      </c>
    </row>
    <row r="42" spans="1:8" x14ac:dyDescent="0.2">
      <c r="A42" s="5" t="s">
        <v>176</v>
      </c>
      <c r="B42" s="10"/>
    </row>
    <row r="43" spans="1:8" x14ac:dyDescent="0.2">
      <c r="B43" s="10"/>
    </row>
    <row r="45" spans="1:8" x14ac:dyDescent="0.2">
      <c r="D45" s="5" t="s">
        <v>137</v>
      </c>
    </row>
    <row r="46" spans="1:8" x14ac:dyDescent="0.2">
      <c r="A46" s="10"/>
      <c r="B46" s="10"/>
      <c r="D46" s="5" t="s">
        <v>144</v>
      </c>
    </row>
    <row r="47" spans="1:8" x14ac:dyDescent="0.2">
      <c r="A47" s="10"/>
      <c r="B47" s="10"/>
      <c r="D47" s="5" t="s">
        <v>148</v>
      </c>
    </row>
    <row r="48" spans="1:8" x14ac:dyDescent="0.2">
      <c r="A48" s="10"/>
      <c r="B48" s="10"/>
    </row>
    <row r="50" spans="1:8" x14ac:dyDescent="0.2">
      <c r="A50" s="5" t="s">
        <v>189</v>
      </c>
      <c r="B50" s="5" t="s">
        <v>2</v>
      </c>
      <c r="G50" s="5" t="s">
        <v>244</v>
      </c>
    </row>
    <row r="51" spans="1:8" x14ac:dyDescent="0.2">
      <c r="A51" s="5" t="s">
        <v>247</v>
      </c>
      <c r="B51" s="10"/>
      <c r="C51" s="10"/>
      <c r="D51" s="10"/>
      <c r="E51" s="10"/>
      <c r="F51" s="10"/>
    </row>
    <row r="52" spans="1:8" x14ac:dyDescent="0.2">
      <c r="A52" s="5" t="s">
        <v>248</v>
      </c>
    </row>
    <row r="53" spans="1:8" x14ac:dyDescent="0.2">
      <c r="A53" s="5" t="s">
        <v>249</v>
      </c>
    </row>
    <row r="54" spans="1:8" x14ac:dyDescent="0.2">
      <c r="A54" s="5" t="s">
        <v>250</v>
      </c>
    </row>
    <row r="55" spans="1:8" x14ac:dyDescent="0.2">
      <c r="A55" s="5" t="s">
        <v>254</v>
      </c>
    </row>
    <row r="56" spans="1:8" x14ac:dyDescent="0.2">
      <c r="A56" s="5" t="s">
        <v>251</v>
      </c>
    </row>
    <row r="57" spans="1:8" x14ac:dyDescent="0.2">
      <c r="A57" s="5" t="s">
        <v>252</v>
      </c>
    </row>
    <row r="58" spans="1:8" x14ac:dyDescent="0.2">
      <c r="A58" s="5" t="s">
        <v>253</v>
      </c>
    </row>
    <row r="63" spans="1:8" x14ac:dyDescent="0.2">
      <c r="A63" s="12" t="s">
        <v>137</v>
      </c>
      <c r="B63" s="12"/>
      <c r="C63" s="6" t="s">
        <v>144</v>
      </c>
      <c r="D63" s="12"/>
      <c r="E63" s="12"/>
      <c r="F63" s="6"/>
      <c r="G63" s="12" t="s">
        <v>202</v>
      </c>
      <c r="H63" s="12"/>
    </row>
    <row r="66" spans="1:5" x14ac:dyDescent="0.2">
      <c r="A66" s="12" t="s">
        <v>206</v>
      </c>
      <c r="B66" s="12"/>
      <c r="D66" s="144"/>
      <c r="E66" s="144"/>
    </row>
    <row r="68" spans="1:5" x14ac:dyDescent="0.2">
      <c r="A68" s="5" t="s">
        <v>263</v>
      </c>
    </row>
    <row r="71" spans="1:5" x14ac:dyDescent="0.2">
      <c r="A71" s="10"/>
      <c r="B71" s="10"/>
    </row>
    <row r="72" spans="1:5" x14ac:dyDescent="0.2">
      <c r="A72" s="5" t="s">
        <v>215</v>
      </c>
    </row>
    <row r="73" spans="1:5" x14ac:dyDescent="0.2">
      <c r="A73" s="5" t="s">
        <v>256</v>
      </c>
    </row>
    <row r="74" spans="1:5" ht="13.5" customHeight="1" x14ac:dyDescent="0.2">
      <c r="A74" s="5" t="s">
        <v>255</v>
      </c>
    </row>
    <row r="75" spans="1:5" hidden="1" x14ac:dyDescent="0.2"/>
  </sheetData>
  <mergeCells count="5">
    <mergeCell ref="E18:H18"/>
    <mergeCell ref="E19:H19"/>
    <mergeCell ref="D66:E66"/>
    <mergeCell ref="A8:H8"/>
    <mergeCell ref="A9:H9"/>
  </mergeCells>
  <phoneticPr fontId="0" type="noConversion"/>
  <pageMargins left="0.7" right="0.7" top="0.75" bottom="0.75" header="0.3" footer="0.3"/>
  <pageSetup paperSize="5" scale="78" orientation="portrait" r:id="rId1"/>
  <rowBreaks count="1" manualBreakCount="1">
    <brk id="75"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25"/>
  <sheetViews>
    <sheetView zoomScaleNormal="100" workbookViewId="0"/>
  </sheetViews>
  <sheetFormatPr defaultRowHeight="15" x14ac:dyDescent="0.2"/>
  <cols>
    <col min="1" max="1" width="48" style="5" customWidth="1"/>
    <col min="2" max="2" width="14.109375" style="5" customWidth="1"/>
    <col min="3" max="3" width="14.44140625" style="5" customWidth="1"/>
  </cols>
  <sheetData>
    <row r="1" spans="1:6" x14ac:dyDescent="0.2">
      <c r="C1" s="8" t="s">
        <v>0</v>
      </c>
    </row>
    <row r="2" spans="1:6" x14ac:dyDescent="0.2">
      <c r="A2" s="6" t="s">
        <v>14</v>
      </c>
      <c r="B2" s="6"/>
      <c r="C2" s="6"/>
    </row>
    <row r="3" spans="1:6" x14ac:dyDescent="0.2">
      <c r="A3" s="81"/>
      <c r="B3" s="36"/>
      <c r="C3" s="37"/>
    </row>
    <row r="4" spans="1:6" x14ac:dyDescent="0.2">
      <c r="A4" s="147" t="s">
        <v>30</v>
      </c>
      <c r="B4" s="148"/>
      <c r="C4" s="149"/>
    </row>
    <row r="5" spans="1:6" x14ac:dyDescent="0.2">
      <c r="A5" s="23"/>
      <c r="B5" s="137" t="str">
        <f>+'Page 1'!E6</f>
        <v>12/31/2025</v>
      </c>
      <c r="C5" s="140">
        <f>+B5-366</f>
        <v>45656</v>
      </c>
    </row>
    <row r="6" spans="1:6" x14ac:dyDescent="0.2">
      <c r="A6" s="23"/>
      <c r="B6" s="113" t="s">
        <v>67</v>
      </c>
      <c r="C6" s="115" t="s">
        <v>68</v>
      </c>
    </row>
    <row r="7" spans="1:6" x14ac:dyDescent="0.2">
      <c r="A7" s="23" t="s">
        <v>322</v>
      </c>
      <c r="B7" s="22">
        <v>0</v>
      </c>
      <c r="C7" s="31">
        <v>0</v>
      </c>
    </row>
    <row r="8" spans="1:6" x14ac:dyDescent="0.2">
      <c r="A8" s="23" t="s">
        <v>323</v>
      </c>
      <c r="B8" s="23">
        <v>0</v>
      </c>
      <c r="C8" s="25">
        <v>0</v>
      </c>
    </row>
    <row r="9" spans="1:6" x14ac:dyDescent="0.2">
      <c r="A9" s="23" t="s">
        <v>325</v>
      </c>
      <c r="B9" s="23">
        <v>0</v>
      </c>
      <c r="C9" s="25">
        <v>0</v>
      </c>
    </row>
    <row r="10" spans="1:6" x14ac:dyDescent="0.2">
      <c r="A10" s="23" t="s">
        <v>324</v>
      </c>
      <c r="B10" s="42">
        <v>0</v>
      </c>
      <c r="C10" s="53">
        <v>0</v>
      </c>
    </row>
    <row r="11" spans="1:6" x14ac:dyDescent="0.2">
      <c r="A11" s="65" t="s">
        <v>308</v>
      </c>
      <c r="B11" s="67">
        <f>SUM(B7:B10)</f>
        <v>0</v>
      </c>
      <c r="C11" s="32">
        <f>SUM(C7:C10)</f>
        <v>0</v>
      </c>
    </row>
    <row r="12" spans="1:6" x14ac:dyDescent="0.2">
      <c r="A12" s="23" t="s">
        <v>267</v>
      </c>
      <c r="B12" s="23" t="s">
        <v>2</v>
      </c>
      <c r="C12" s="25" t="s">
        <v>2</v>
      </c>
      <c r="F12" s="114"/>
    </row>
    <row r="13" spans="1:6" x14ac:dyDescent="0.2">
      <c r="A13" s="23" t="s">
        <v>111</v>
      </c>
      <c r="B13" s="23">
        <v>0</v>
      </c>
      <c r="C13" s="25">
        <v>0</v>
      </c>
    </row>
    <row r="14" spans="1:6" x14ac:dyDescent="0.2">
      <c r="A14" s="23" t="s">
        <v>116</v>
      </c>
      <c r="B14" s="23">
        <v>0</v>
      </c>
      <c r="C14" s="25">
        <v>0</v>
      </c>
    </row>
    <row r="15" spans="1:6" x14ac:dyDescent="0.2">
      <c r="A15" s="23" t="s">
        <v>268</v>
      </c>
      <c r="B15" s="23">
        <v>0</v>
      </c>
      <c r="C15" s="25">
        <v>0</v>
      </c>
    </row>
    <row r="16" spans="1:6" x14ac:dyDescent="0.2">
      <c r="A16" s="23" t="s">
        <v>327</v>
      </c>
      <c r="B16" s="23">
        <v>0</v>
      </c>
      <c r="C16" s="25">
        <v>0</v>
      </c>
    </row>
    <row r="17" spans="1:3" x14ac:dyDescent="0.2">
      <c r="A17" s="23" t="s">
        <v>326</v>
      </c>
      <c r="B17" s="23">
        <v>0</v>
      </c>
      <c r="C17" s="25">
        <v>0</v>
      </c>
    </row>
    <row r="18" spans="1:3" x14ac:dyDescent="0.2">
      <c r="A18" s="65"/>
      <c r="B18" s="50"/>
      <c r="C18" s="65"/>
    </row>
    <row r="19" spans="1:3" x14ac:dyDescent="0.2">
      <c r="A19" s="23" t="s">
        <v>269</v>
      </c>
      <c r="B19" s="23">
        <v>0</v>
      </c>
      <c r="C19" s="25">
        <v>0</v>
      </c>
    </row>
    <row r="20" spans="1:3" x14ac:dyDescent="0.2">
      <c r="A20" s="23" t="s">
        <v>293</v>
      </c>
      <c r="B20" s="42">
        <v>0</v>
      </c>
      <c r="C20" s="53">
        <v>0</v>
      </c>
    </row>
    <row r="21" spans="1:3" x14ac:dyDescent="0.2">
      <c r="A21" s="65" t="s">
        <v>309</v>
      </c>
      <c r="B21" s="67">
        <f>SUM(B19:B20)</f>
        <v>0</v>
      </c>
      <c r="C21" s="32">
        <f>SUM(C19:C20)</f>
        <v>0</v>
      </c>
    </row>
    <row r="22" spans="1:3" x14ac:dyDescent="0.2">
      <c r="A22" s="65"/>
      <c r="B22" s="50"/>
      <c r="C22" s="65"/>
    </row>
    <row r="23" spans="1:3" x14ac:dyDescent="0.2">
      <c r="A23" s="23" t="s">
        <v>294</v>
      </c>
      <c r="B23" s="23">
        <v>0</v>
      </c>
      <c r="C23" s="25">
        <v>0</v>
      </c>
    </row>
    <row r="24" spans="1:3" x14ac:dyDescent="0.2">
      <c r="A24" s="23" t="s">
        <v>295</v>
      </c>
      <c r="B24" s="23">
        <v>0</v>
      </c>
      <c r="C24" s="25">
        <v>0</v>
      </c>
    </row>
    <row r="25" spans="1:3" x14ac:dyDescent="0.2">
      <c r="A25" s="23" t="s">
        <v>270</v>
      </c>
      <c r="B25" s="23">
        <v>0</v>
      </c>
      <c r="C25" s="25">
        <v>0</v>
      </c>
    </row>
    <row r="26" spans="1:3" x14ac:dyDescent="0.2">
      <c r="A26" s="23" t="s">
        <v>271</v>
      </c>
      <c r="B26" s="23">
        <v>0</v>
      </c>
      <c r="C26" s="25">
        <v>0</v>
      </c>
    </row>
    <row r="27" spans="1:3" x14ac:dyDescent="0.2">
      <c r="A27" s="23" t="s">
        <v>272</v>
      </c>
      <c r="B27" s="23" t="s">
        <v>2</v>
      </c>
      <c r="C27" s="25" t="s">
        <v>2</v>
      </c>
    </row>
    <row r="28" spans="1:3" x14ac:dyDescent="0.2">
      <c r="A28" s="23" t="s">
        <v>155</v>
      </c>
      <c r="B28" s="23">
        <v>0</v>
      </c>
      <c r="C28" s="25">
        <v>0</v>
      </c>
    </row>
    <row r="29" spans="1:3" x14ac:dyDescent="0.2">
      <c r="A29" s="23" t="s">
        <v>156</v>
      </c>
      <c r="B29" s="23">
        <v>0</v>
      </c>
      <c r="C29" s="25">
        <v>0</v>
      </c>
    </row>
    <row r="30" spans="1:3" x14ac:dyDescent="0.2">
      <c r="A30" s="23" t="s">
        <v>159</v>
      </c>
      <c r="B30" s="23">
        <v>0</v>
      </c>
      <c r="C30" s="25">
        <v>0</v>
      </c>
    </row>
    <row r="31" spans="1:3" x14ac:dyDescent="0.2">
      <c r="A31" s="23"/>
      <c r="B31" s="22"/>
      <c r="C31" s="31"/>
    </row>
    <row r="32" spans="1:3" ht="15.75" thickBot="1" x14ac:dyDescent="0.25">
      <c r="A32" s="23" t="s">
        <v>273</v>
      </c>
      <c r="B32" s="23">
        <f>SUM(B12:B17)+SUM(B23:B30)+B21+B11</f>
        <v>0</v>
      </c>
      <c r="C32" s="66">
        <f>SUM(C12:C17)+SUM(C23:C30)+C21+C11</f>
        <v>0</v>
      </c>
    </row>
    <row r="33" spans="1:3" ht="15.75" thickTop="1" x14ac:dyDescent="0.2">
      <c r="A33" s="10"/>
      <c r="B33" s="45"/>
    </row>
    <row r="34" spans="1:3" x14ac:dyDescent="0.2">
      <c r="A34" s="81"/>
      <c r="B34" s="36"/>
      <c r="C34" s="37"/>
    </row>
    <row r="35" spans="1:3" x14ac:dyDescent="0.2">
      <c r="A35" s="147" t="s">
        <v>166</v>
      </c>
      <c r="B35" s="148"/>
      <c r="C35" s="149"/>
    </row>
    <row r="36" spans="1:3" x14ac:dyDescent="0.2">
      <c r="A36" s="23" t="s">
        <v>2</v>
      </c>
      <c r="B36" s="137" t="str">
        <f>+B5</f>
        <v>12/31/2025</v>
      </c>
      <c r="C36" s="138">
        <f>+C5</f>
        <v>45656</v>
      </c>
    </row>
    <row r="37" spans="1:3" x14ac:dyDescent="0.2">
      <c r="A37" s="23"/>
      <c r="B37" s="24" t="s">
        <v>175</v>
      </c>
      <c r="C37" s="27" t="s">
        <v>87</v>
      </c>
    </row>
    <row r="38" spans="1:3" x14ac:dyDescent="0.2">
      <c r="A38" s="23" t="s">
        <v>2</v>
      </c>
      <c r="B38" s="22"/>
      <c r="C38" s="31"/>
    </row>
    <row r="39" spans="1:3" x14ac:dyDescent="0.2">
      <c r="A39" s="23" t="s">
        <v>274</v>
      </c>
      <c r="B39" s="23">
        <v>0</v>
      </c>
      <c r="C39" s="25">
        <v>0</v>
      </c>
    </row>
    <row r="40" spans="1:3" x14ac:dyDescent="0.2">
      <c r="A40" s="23" t="s">
        <v>275</v>
      </c>
      <c r="B40" s="42">
        <v>0</v>
      </c>
      <c r="C40" s="53">
        <v>0</v>
      </c>
    </row>
    <row r="41" spans="1:3" x14ac:dyDescent="0.2">
      <c r="A41" s="65" t="s">
        <v>312</v>
      </c>
      <c r="B41" s="50">
        <f>SUM(B39:B40)</f>
        <v>0</v>
      </c>
      <c r="C41" s="65">
        <f>SUM(C39:C40)</f>
        <v>0</v>
      </c>
    </row>
    <row r="42" spans="1:3" x14ac:dyDescent="0.2">
      <c r="A42" s="65"/>
      <c r="B42" s="50"/>
      <c r="C42" s="65"/>
    </row>
    <row r="43" spans="1:3" x14ac:dyDescent="0.2">
      <c r="A43" s="23" t="s">
        <v>276</v>
      </c>
      <c r="B43" s="23">
        <v>0</v>
      </c>
      <c r="C43" s="25">
        <v>0</v>
      </c>
    </row>
    <row r="44" spans="1:3" x14ac:dyDescent="0.2">
      <c r="A44" s="23" t="s">
        <v>277</v>
      </c>
      <c r="B44" s="23">
        <v>0</v>
      </c>
      <c r="C44" s="25">
        <v>0</v>
      </c>
    </row>
    <row r="45" spans="1:3" x14ac:dyDescent="0.2">
      <c r="A45" s="23" t="s">
        <v>278</v>
      </c>
      <c r="B45" s="23">
        <v>0</v>
      </c>
      <c r="C45" s="25">
        <v>0</v>
      </c>
    </row>
    <row r="46" spans="1:3" x14ac:dyDescent="0.2">
      <c r="A46" s="23" t="s">
        <v>279</v>
      </c>
      <c r="B46" s="23">
        <v>0</v>
      </c>
      <c r="C46" s="25">
        <v>0</v>
      </c>
    </row>
    <row r="47" spans="1:3" x14ac:dyDescent="0.2">
      <c r="A47" s="23" t="s">
        <v>280</v>
      </c>
      <c r="B47" s="23">
        <v>0</v>
      </c>
      <c r="C47" s="25">
        <v>0</v>
      </c>
    </row>
    <row r="48" spans="1:3" x14ac:dyDescent="0.2">
      <c r="A48" s="23" t="s">
        <v>281</v>
      </c>
      <c r="B48" s="23">
        <v>0</v>
      </c>
      <c r="C48" s="25">
        <v>0</v>
      </c>
    </row>
    <row r="49" spans="1:3" x14ac:dyDescent="0.2">
      <c r="A49" s="23" t="s">
        <v>282</v>
      </c>
      <c r="B49" s="23">
        <v>0</v>
      </c>
      <c r="C49" s="25">
        <v>0</v>
      </c>
    </row>
    <row r="50" spans="1:3" x14ac:dyDescent="0.2">
      <c r="A50" s="23" t="s">
        <v>283</v>
      </c>
      <c r="B50" s="23">
        <v>0</v>
      </c>
      <c r="C50" s="25">
        <v>0</v>
      </c>
    </row>
    <row r="51" spans="1:3" x14ac:dyDescent="0.2">
      <c r="A51" s="23" t="s">
        <v>284</v>
      </c>
      <c r="B51" s="23">
        <v>0</v>
      </c>
      <c r="C51" s="25">
        <v>0</v>
      </c>
    </row>
    <row r="52" spans="1:3" x14ac:dyDescent="0.2">
      <c r="A52" s="23" t="s">
        <v>285</v>
      </c>
      <c r="B52" s="23">
        <v>0</v>
      </c>
      <c r="C52" s="25">
        <v>0</v>
      </c>
    </row>
    <row r="53" spans="1:3" x14ac:dyDescent="0.2">
      <c r="A53" s="23" t="s">
        <v>286</v>
      </c>
      <c r="B53" s="23" t="s">
        <v>2</v>
      </c>
      <c r="C53" s="25" t="s">
        <v>2</v>
      </c>
    </row>
    <row r="54" spans="1:3" x14ac:dyDescent="0.2">
      <c r="A54" s="23" t="s">
        <v>192</v>
      </c>
      <c r="B54" s="23">
        <v>0</v>
      </c>
      <c r="C54" s="25">
        <v>0</v>
      </c>
    </row>
    <row r="55" spans="1:3" x14ac:dyDescent="0.2">
      <c r="A55" s="23" t="s">
        <v>193</v>
      </c>
      <c r="B55" s="23">
        <v>0</v>
      </c>
      <c r="C55" s="25">
        <v>0</v>
      </c>
    </row>
    <row r="56" spans="1:3" x14ac:dyDescent="0.2">
      <c r="A56" s="23" t="s">
        <v>195</v>
      </c>
      <c r="B56" s="23">
        <v>0</v>
      </c>
      <c r="C56" s="25">
        <v>0</v>
      </c>
    </row>
    <row r="57" spans="1:3" x14ac:dyDescent="0.2">
      <c r="A57" s="23"/>
      <c r="B57" s="22"/>
      <c r="C57" s="31"/>
    </row>
    <row r="58" spans="1:3" x14ac:dyDescent="0.2">
      <c r="A58" s="23" t="s">
        <v>287</v>
      </c>
      <c r="B58" s="23">
        <f>SUM(B43:B57)+B41</f>
        <v>0</v>
      </c>
      <c r="C58" s="25">
        <f>SUM(C43:C57)+C41</f>
        <v>0</v>
      </c>
    </row>
    <row r="59" spans="1:3" x14ac:dyDescent="0.2">
      <c r="A59" s="23"/>
      <c r="B59" s="22"/>
      <c r="C59" s="31"/>
    </row>
    <row r="60" spans="1:3" x14ac:dyDescent="0.2">
      <c r="A60" s="23" t="s">
        <v>288</v>
      </c>
      <c r="B60" s="23"/>
      <c r="C60" s="25"/>
    </row>
    <row r="61" spans="1:3" x14ac:dyDescent="0.2">
      <c r="A61" s="23" t="s">
        <v>310</v>
      </c>
      <c r="B61" s="23">
        <v>0</v>
      </c>
      <c r="C61" s="25">
        <v>0</v>
      </c>
    </row>
    <row r="62" spans="1:3" x14ac:dyDescent="0.2">
      <c r="A62" s="23" t="s">
        <v>203</v>
      </c>
      <c r="B62" s="23">
        <v>0</v>
      </c>
      <c r="C62" s="25">
        <v>0</v>
      </c>
    </row>
    <row r="63" spans="1:3" x14ac:dyDescent="0.2">
      <c r="A63" s="23" t="s">
        <v>311</v>
      </c>
      <c r="B63" s="23">
        <v>0</v>
      </c>
      <c r="C63" s="25">
        <v>0</v>
      </c>
    </row>
    <row r="64" spans="1:3" x14ac:dyDescent="0.2">
      <c r="A64" s="23" t="s">
        <v>207</v>
      </c>
      <c r="B64" s="23">
        <v>0</v>
      </c>
      <c r="C64" s="25">
        <v>0</v>
      </c>
    </row>
    <row r="65" spans="1:3" x14ac:dyDescent="0.2">
      <c r="A65" s="23" t="s">
        <v>289</v>
      </c>
      <c r="B65" s="23">
        <v>0</v>
      </c>
      <c r="C65" s="25">
        <v>0</v>
      </c>
    </row>
    <row r="66" spans="1:3" x14ac:dyDescent="0.2">
      <c r="A66" s="23"/>
      <c r="B66" s="22"/>
      <c r="C66" s="31"/>
    </row>
    <row r="67" spans="1:3" x14ac:dyDescent="0.2">
      <c r="A67" s="23" t="s">
        <v>290</v>
      </c>
      <c r="B67" s="23">
        <f>SUM(B59:B66)</f>
        <v>0</v>
      </c>
      <c r="C67" s="25">
        <f>SUM(C59:C66)</f>
        <v>0</v>
      </c>
    </row>
    <row r="68" spans="1:3" x14ac:dyDescent="0.2">
      <c r="A68" s="23" t="s">
        <v>265</v>
      </c>
      <c r="B68" s="68"/>
      <c r="C68" s="31"/>
    </row>
    <row r="69" spans="1:3" ht="15.75" thickBot="1" x14ac:dyDescent="0.25">
      <c r="A69" s="69" t="s">
        <v>291</v>
      </c>
      <c r="B69" s="70">
        <f>B58+B67</f>
        <v>0</v>
      </c>
      <c r="C69" s="44">
        <f>C58+C67</f>
        <v>0</v>
      </c>
    </row>
    <row r="70" spans="1:3" ht="15.75" thickTop="1" x14ac:dyDescent="0.2"/>
    <row r="71" spans="1:3" x14ac:dyDescent="0.2">
      <c r="C71" s="8" t="s">
        <v>219</v>
      </c>
    </row>
    <row r="72" spans="1:3" x14ac:dyDescent="0.2">
      <c r="A72" s="11" t="s">
        <v>220</v>
      </c>
      <c r="B72" s="12"/>
      <c r="C72" s="13"/>
    </row>
    <row r="73" spans="1:3" x14ac:dyDescent="0.2">
      <c r="A73" s="23"/>
      <c r="C73" s="30"/>
    </row>
    <row r="74" spans="1:3" x14ac:dyDescent="0.2">
      <c r="A74" s="22"/>
      <c r="B74" s="139" t="str">
        <f>+B5</f>
        <v>12/31/2025</v>
      </c>
      <c r="C74" s="140">
        <f>+C5</f>
        <v>45656</v>
      </c>
    </row>
    <row r="75" spans="1:3" x14ac:dyDescent="0.2">
      <c r="A75" s="23" t="s">
        <v>410</v>
      </c>
      <c r="B75" s="127" t="s">
        <v>67</v>
      </c>
      <c r="C75" s="128" t="s">
        <v>68</v>
      </c>
    </row>
    <row r="76" spans="1:3" x14ac:dyDescent="0.2">
      <c r="A76" s="23" t="s">
        <v>433</v>
      </c>
      <c r="B76" s="23">
        <v>0</v>
      </c>
      <c r="C76" s="25">
        <v>0</v>
      </c>
    </row>
    <row r="77" spans="1:3" x14ac:dyDescent="0.2">
      <c r="A77" s="50" t="s">
        <v>501</v>
      </c>
      <c r="B77" s="42">
        <v>0</v>
      </c>
      <c r="C77" s="53">
        <v>0</v>
      </c>
    </row>
    <row r="78" spans="1:3" x14ac:dyDescent="0.2">
      <c r="A78" s="50" t="s">
        <v>434</v>
      </c>
      <c r="B78" s="65">
        <f>+B76+B77</f>
        <v>0</v>
      </c>
      <c r="C78" s="65">
        <f>+C76+C77</f>
        <v>0</v>
      </c>
    </row>
    <row r="79" spans="1:3" x14ac:dyDescent="0.2">
      <c r="A79" s="23" t="s">
        <v>436</v>
      </c>
      <c r="B79" s="42">
        <v>0</v>
      </c>
      <c r="C79" s="53">
        <v>0</v>
      </c>
    </row>
    <row r="80" spans="1:3" x14ac:dyDescent="0.2">
      <c r="A80" s="23" t="s">
        <v>437</v>
      </c>
      <c r="B80" s="23">
        <f>+B78+B79</f>
        <v>0</v>
      </c>
      <c r="C80" s="125">
        <f>+C78+C79</f>
        <v>0</v>
      </c>
    </row>
    <row r="81" spans="1:3" x14ac:dyDescent="0.2">
      <c r="A81" s="23" t="s">
        <v>435</v>
      </c>
      <c r="B81" s="22"/>
      <c r="C81" s="31"/>
    </row>
    <row r="82" spans="1:3" x14ac:dyDescent="0.2">
      <c r="A82" s="23"/>
      <c r="B82" s="23"/>
      <c r="C82" s="25"/>
    </row>
    <row r="83" spans="1:3" x14ac:dyDescent="0.2">
      <c r="A83" s="23" t="s">
        <v>229</v>
      </c>
      <c r="B83" s="23"/>
      <c r="C83" s="25"/>
    </row>
    <row r="84" spans="1:3" x14ac:dyDescent="0.2">
      <c r="A84" s="23" t="s">
        <v>438</v>
      </c>
      <c r="B84" s="23">
        <v>0</v>
      </c>
      <c r="C84" s="25">
        <v>0</v>
      </c>
    </row>
    <row r="85" spans="1:3" x14ac:dyDescent="0.2">
      <c r="A85" s="23" t="s">
        <v>439</v>
      </c>
      <c r="B85" s="42">
        <v>0</v>
      </c>
      <c r="C85" s="53">
        <v>0</v>
      </c>
    </row>
    <row r="86" spans="1:3" x14ac:dyDescent="0.2">
      <c r="A86" s="50" t="s">
        <v>313</v>
      </c>
      <c r="B86" s="67">
        <f>SUM(B84:B85)</f>
        <v>0</v>
      </c>
      <c r="C86" s="32">
        <f>SUM(C84:C85)</f>
        <v>0</v>
      </c>
    </row>
    <row r="87" spans="1:3" x14ac:dyDescent="0.2">
      <c r="A87" s="50"/>
      <c r="B87" s="50"/>
      <c r="C87" s="65"/>
    </row>
    <row r="88" spans="1:3" x14ac:dyDescent="0.2">
      <c r="A88" s="50" t="s">
        <v>440</v>
      </c>
      <c r="B88" s="23">
        <v>0</v>
      </c>
      <c r="C88" s="25">
        <v>0</v>
      </c>
    </row>
    <row r="89" spans="1:3" x14ac:dyDescent="0.2">
      <c r="A89" s="50" t="s">
        <v>441</v>
      </c>
      <c r="B89" s="23">
        <v>0</v>
      </c>
      <c r="C89" s="25">
        <v>0</v>
      </c>
    </row>
    <row r="90" spans="1:3" x14ac:dyDescent="0.2">
      <c r="A90" s="50" t="s">
        <v>442</v>
      </c>
      <c r="B90" s="23">
        <v>0</v>
      </c>
      <c r="C90" s="25">
        <v>0</v>
      </c>
    </row>
    <row r="91" spans="1:3" x14ac:dyDescent="0.2">
      <c r="A91" s="50" t="s">
        <v>314</v>
      </c>
      <c r="B91" s="22">
        <f>SUM(B88:B90)</f>
        <v>0</v>
      </c>
      <c r="C91" s="31">
        <f>SUM(C88:C90)</f>
        <v>0</v>
      </c>
    </row>
    <row r="92" spans="1:3" x14ac:dyDescent="0.2">
      <c r="A92" s="50"/>
      <c r="B92" s="65"/>
      <c r="C92" s="30"/>
    </row>
    <row r="93" spans="1:3" x14ac:dyDescent="0.2">
      <c r="A93" s="23" t="s">
        <v>443</v>
      </c>
      <c r="B93" s="23">
        <f>+B91+B86</f>
        <v>0</v>
      </c>
      <c r="C93" s="25">
        <f>+C91+C86</f>
        <v>0</v>
      </c>
    </row>
    <row r="94" spans="1:3" x14ac:dyDescent="0.2">
      <c r="A94" s="23" t="s">
        <v>444</v>
      </c>
      <c r="B94" s="22">
        <f>B80-B93</f>
        <v>0</v>
      </c>
      <c r="C94" s="31">
        <f>C80-C93</f>
        <v>0</v>
      </c>
    </row>
    <row r="95" spans="1:3" x14ac:dyDescent="0.2">
      <c r="A95" s="23" t="s">
        <v>445</v>
      </c>
      <c r="B95" s="23" t="s">
        <v>2</v>
      </c>
      <c r="C95" s="25" t="s">
        <v>2</v>
      </c>
    </row>
    <row r="96" spans="1:3" x14ac:dyDescent="0.2">
      <c r="A96" s="23" t="s">
        <v>446</v>
      </c>
      <c r="B96" s="23">
        <v>0</v>
      </c>
      <c r="C96" s="25">
        <v>0</v>
      </c>
    </row>
    <row r="97" spans="1:3" x14ac:dyDescent="0.2">
      <c r="A97" s="23" t="s">
        <v>447</v>
      </c>
      <c r="B97" s="23">
        <v>0</v>
      </c>
      <c r="C97" s="25">
        <v>0</v>
      </c>
    </row>
    <row r="98" spans="1:3" x14ac:dyDescent="0.2">
      <c r="A98" s="23" t="s">
        <v>448</v>
      </c>
      <c r="B98" s="42">
        <v>0</v>
      </c>
      <c r="C98" s="53">
        <v>0</v>
      </c>
    </row>
    <row r="99" spans="1:3" x14ac:dyDescent="0.2">
      <c r="A99" s="25" t="s">
        <v>449</v>
      </c>
      <c r="B99" s="5">
        <f>B94+B96+B97-B98</f>
        <v>0</v>
      </c>
      <c r="C99" s="100">
        <f>C94+C96+C97-C98</f>
        <v>0</v>
      </c>
    </row>
    <row r="100" spans="1:3" x14ac:dyDescent="0.2">
      <c r="A100" s="65" t="s">
        <v>450</v>
      </c>
      <c r="B100" s="50"/>
      <c r="C100" s="65"/>
    </row>
    <row r="101" spans="1:3" x14ac:dyDescent="0.2">
      <c r="A101" s="65" t="s">
        <v>451</v>
      </c>
      <c r="B101" s="50">
        <v>0</v>
      </c>
      <c r="C101" s="65">
        <v>0</v>
      </c>
    </row>
    <row r="102" spans="1:3" x14ac:dyDescent="0.2">
      <c r="A102" s="65" t="s">
        <v>452</v>
      </c>
      <c r="B102" s="73">
        <v>0</v>
      </c>
      <c r="C102" s="104">
        <v>0</v>
      </c>
    </row>
    <row r="103" spans="1:3" ht="15.75" thickBot="1" x14ac:dyDescent="0.25">
      <c r="A103" s="65" t="s">
        <v>453</v>
      </c>
      <c r="B103" s="105">
        <f>B99-B101-B102</f>
        <v>0</v>
      </c>
      <c r="C103" s="106">
        <f>C99-C101-C102</f>
        <v>0</v>
      </c>
    </row>
    <row r="104" spans="1:3" ht="15.75" thickTop="1" x14ac:dyDescent="0.2">
      <c r="A104" s="5" t="s">
        <v>454</v>
      </c>
      <c r="B104" s="9"/>
      <c r="C104" s="103"/>
    </row>
    <row r="105" spans="1:3" x14ac:dyDescent="0.2">
      <c r="A105" s="102"/>
      <c r="B105" s="9"/>
      <c r="C105" s="103"/>
    </row>
    <row r="106" spans="1:3" x14ac:dyDescent="0.2">
      <c r="A106" s="150" t="s">
        <v>237</v>
      </c>
      <c r="B106" s="144"/>
      <c r="C106" s="151"/>
    </row>
    <row r="107" spans="1:3" x14ac:dyDescent="0.2">
      <c r="A107" s="16"/>
      <c r="C107" s="30"/>
    </row>
    <row r="108" spans="1:3" x14ac:dyDescent="0.2">
      <c r="A108" s="22" t="s">
        <v>238</v>
      </c>
      <c r="B108" s="22">
        <f>C123</f>
        <v>0</v>
      </c>
      <c r="C108" s="31">
        <v>0</v>
      </c>
    </row>
    <row r="109" spans="1:3" x14ac:dyDescent="0.2">
      <c r="A109" s="23" t="s">
        <v>239</v>
      </c>
      <c r="B109" s="23">
        <f>B103</f>
        <v>0</v>
      </c>
      <c r="C109" s="25">
        <f>C103</f>
        <v>0</v>
      </c>
    </row>
    <row r="110" spans="1:3" x14ac:dyDescent="0.2">
      <c r="A110" s="23" t="s">
        <v>240</v>
      </c>
      <c r="B110" s="23">
        <v>0</v>
      </c>
      <c r="C110" s="25">
        <v>0</v>
      </c>
    </row>
    <row r="111" spans="1:3" x14ac:dyDescent="0.2">
      <c r="A111" s="23" t="s">
        <v>315</v>
      </c>
      <c r="B111" s="23" t="s">
        <v>2</v>
      </c>
      <c r="C111" s="25" t="s">
        <v>2</v>
      </c>
    </row>
    <row r="112" spans="1:3" x14ac:dyDescent="0.2">
      <c r="A112" s="23" t="s">
        <v>241</v>
      </c>
      <c r="B112" s="23" t="s">
        <v>2</v>
      </c>
      <c r="C112" s="25" t="s">
        <v>2</v>
      </c>
    </row>
    <row r="113" spans="1:3" x14ac:dyDescent="0.2">
      <c r="A113" s="23" t="s">
        <v>321</v>
      </c>
      <c r="B113" s="23">
        <v>0</v>
      </c>
      <c r="C113" s="25">
        <v>0</v>
      </c>
    </row>
    <row r="114" spans="1:3" x14ac:dyDescent="0.2">
      <c r="A114" s="23" t="s">
        <v>316</v>
      </c>
      <c r="B114" s="23">
        <v>0</v>
      </c>
      <c r="C114" s="25">
        <v>0</v>
      </c>
    </row>
    <row r="115" spans="1:3" x14ac:dyDescent="0.2">
      <c r="A115" s="23" t="s">
        <v>431</v>
      </c>
      <c r="B115" s="23">
        <v>0</v>
      </c>
      <c r="C115" s="25">
        <v>0</v>
      </c>
    </row>
    <row r="116" spans="1:3" x14ac:dyDescent="0.2">
      <c r="A116" s="23" t="s">
        <v>242</v>
      </c>
      <c r="B116" s="23" t="s">
        <v>2</v>
      </c>
      <c r="C116" s="25" t="s">
        <v>2</v>
      </c>
    </row>
    <row r="117" spans="1:3" x14ac:dyDescent="0.2">
      <c r="A117" s="23" t="s">
        <v>317</v>
      </c>
      <c r="B117" s="23">
        <v>0</v>
      </c>
      <c r="C117" s="25">
        <v>0</v>
      </c>
    </row>
    <row r="118" spans="1:3" x14ac:dyDescent="0.2">
      <c r="A118" s="23" t="s">
        <v>432</v>
      </c>
      <c r="B118" s="23">
        <v>0</v>
      </c>
      <c r="C118" s="25">
        <v>0</v>
      </c>
    </row>
    <row r="119" spans="1:3" x14ac:dyDescent="0.2">
      <c r="A119" s="23" t="s">
        <v>318</v>
      </c>
      <c r="B119" s="23">
        <v>0</v>
      </c>
      <c r="C119" s="25">
        <v>0</v>
      </c>
    </row>
    <row r="120" spans="1:3" x14ac:dyDescent="0.2">
      <c r="A120" s="23" t="s">
        <v>319</v>
      </c>
      <c r="B120" s="23">
        <v>0</v>
      </c>
      <c r="C120" s="25">
        <v>0</v>
      </c>
    </row>
    <row r="121" spans="1:3" x14ac:dyDescent="0.2">
      <c r="A121" s="23" t="s">
        <v>320</v>
      </c>
      <c r="B121" s="23">
        <v>0</v>
      </c>
      <c r="C121" s="25">
        <v>0</v>
      </c>
    </row>
    <row r="122" spans="1:3" x14ac:dyDescent="0.2">
      <c r="A122" s="23"/>
      <c r="B122" s="22"/>
      <c r="C122" s="31"/>
    </row>
    <row r="123" spans="1:3" ht="15.75" thickBot="1" x14ac:dyDescent="0.25">
      <c r="A123" s="23" t="s">
        <v>243</v>
      </c>
      <c r="B123" s="44">
        <f>SUM(B108:B121)</f>
        <v>0</v>
      </c>
      <c r="C123" s="44">
        <f>SUM(C108:C121)</f>
        <v>0</v>
      </c>
    </row>
    <row r="124" spans="1:3" ht="15.75" thickTop="1" x14ac:dyDescent="0.2">
      <c r="A124" s="10" t="s">
        <v>301</v>
      </c>
      <c r="B124" s="45"/>
      <c r="C124" s="45"/>
    </row>
    <row r="125" spans="1:3" ht="15.75" x14ac:dyDescent="0.25">
      <c r="A125" s="84"/>
    </row>
  </sheetData>
  <mergeCells count="3">
    <mergeCell ref="A4:C4"/>
    <mergeCell ref="A35:C35"/>
    <mergeCell ref="A106:C106"/>
  </mergeCells>
  <phoneticPr fontId="9" type="noConversion"/>
  <pageMargins left="0.75" right="0.75" top="0.5" bottom="0.51" header="0.5" footer="0.5"/>
  <pageSetup paperSize="5" scale="90" orientation="portrait" r:id="rId1"/>
  <headerFooter alignWithMargins="0"/>
  <rowBreaks count="1" manualBreakCount="1">
    <brk id="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68"/>
  <sheetViews>
    <sheetView zoomScaleNormal="100" workbookViewId="0"/>
  </sheetViews>
  <sheetFormatPr defaultRowHeight="15" x14ac:dyDescent="0.2"/>
  <cols>
    <col min="1" max="1" width="3.33203125" style="85" customWidth="1"/>
    <col min="2" max="2" width="14.6640625" style="5" customWidth="1"/>
    <col min="3" max="3" width="7.6640625" style="5" customWidth="1"/>
    <col min="4" max="4" width="13.6640625" style="5" customWidth="1"/>
    <col min="5" max="5" width="14.44140625" style="5" customWidth="1"/>
    <col min="6" max="6" width="16.33203125" style="5" customWidth="1"/>
  </cols>
  <sheetData>
    <row r="1" spans="1:6" x14ac:dyDescent="0.2">
      <c r="F1" s="8" t="s">
        <v>1</v>
      </c>
    </row>
    <row r="2" spans="1:6" x14ac:dyDescent="0.2">
      <c r="A2" s="97" t="s">
        <v>15</v>
      </c>
      <c r="B2" s="6"/>
      <c r="C2" s="6"/>
      <c r="D2" s="6"/>
      <c r="E2" s="6"/>
      <c r="F2" s="6"/>
    </row>
    <row r="3" spans="1:6" x14ac:dyDescent="0.2">
      <c r="A3" s="97"/>
      <c r="B3" s="6"/>
      <c r="C3" s="6"/>
      <c r="D3" s="6"/>
      <c r="E3" s="6"/>
      <c r="F3" s="6"/>
    </row>
    <row r="4" spans="1:6" x14ac:dyDescent="0.2">
      <c r="A4" s="87" t="s">
        <v>57</v>
      </c>
      <c r="B4" s="5" t="s">
        <v>328</v>
      </c>
    </row>
    <row r="5" spans="1:6" x14ac:dyDescent="0.2">
      <c r="B5" s="5" t="s">
        <v>329</v>
      </c>
    </row>
    <row r="6" spans="1:6" x14ac:dyDescent="0.2">
      <c r="B6" s="35"/>
      <c r="C6" s="35"/>
      <c r="D6" s="35"/>
      <c r="E6" s="35"/>
      <c r="F6" s="35"/>
    </row>
    <row r="8" spans="1:6" x14ac:dyDescent="0.2">
      <c r="C8" s="75" t="s">
        <v>337</v>
      </c>
      <c r="D8" s="54"/>
      <c r="E8" s="54"/>
      <c r="F8" s="76"/>
    </row>
    <row r="9" spans="1:6" x14ac:dyDescent="0.2">
      <c r="C9" s="77"/>
      <c r="D9" s="77" t="s">
        <v>109</v>
      </c>
      <c r="E9" s="77" t="s">
        <v>109</v>
      </c>
      <c r="F9" s="78"/>
    </row>
    <row r="10" spans="1:6" x14ac:dyDescent="0.2">
      <c r="C10" s="79" t="s">
        <v>112</v>
      </c>
      <c r="D10" s="79" t="s">
        <v>113</v>
      </c>
      <c r="E10" s="79" t="s">
        <v>114</v>
      </c>
      <c r="F10" s="80" t="s">
        <v>115</v>
      </c>
    </row>
    <row r="11" spans="1:6" x14ac:dyDescent="0.2">
      <c r="C11" s="73" t="s">
        <v>119</v>
      </c>
      <c r="D11" s="35">
        <v>0</v>
      </c>
      <c r="E11" s="35">
        <v>0</v>
      </c>
      <c r="F11" s="74">
        <v>0</v>
      </c>
    </row>
    <row r="12" spans="1:6" x14ac:dyDescent="0.2">
      <c r="C12" s="62" t="s">
        <v>127</v>
      </c>
      <c r="D12" s="63">
        <v>0</v>
      </c>
      <c r="E12" s="63">
        <v>0</v>
      </c>
      <c r="F12" s="83">
        <v>0</v>
      </c>
    </row>
    <row r="13" spans="1:6" x14ac:dyDescent="0.2">
      <c r="F13" s="82"/>
    </row>
    <row r="14" spans="1:6" x14ac:dyDescent="0.2">
      <c r="A14" s="87" t="s">
        <v>129</v>
      </c>
      <c r="B14" s="5" t="s">
        <v>354</v>
      </c>
      <c r="F14" s="82"/>
    </row>
    <row r="15" spans="1:6" x14ac:dyDescent="0.2">
      <c r="B15" s="5" t="s">
        <v>355</v>
      </c>
      <c r="F15" s="82"/>
    </row>
    <row r="16" spans="1:6" x14ac:dyDescent="0.2">
      <c r="B16" s="5" t="s">
        <v>356</v>
      </c>
      <c r="D16" s="35"/>
      <c r="E16" s="35"/>
      <c r="F16" s="86"/>
    </row>
    <row r="17" spans="1:6" x14ac:dyDescent="0.2">
      <c r="F17" s="82"/>
    </row>
    <row r="18" spans="1:6" x14ac:dyDescent="0.2">
      <c r="F18" s="82"/>
    </row>
    <row r="19" spans="1:6" x14ac:dyDescent="0.2">
      <c r="A19" s="87" t="s">
        <v>149</v>
      </c>
      <c r="B19" s="5" t="s">
        <v>130</v>
      </c>
    </row>
    <row r="21" spans="1:6" x14ac:dyDescent="0.2">
      <c r="B21" s="10"/>
      <c r="C21" s="10"/>
      <c r="D21" s="10"/>
      <c r="E21" s="10"/>
      <c r="F21" s="10"/>
    </row>
    <row r="22" spans="1:6" x14ac:dyDescent="0.2">
      <c r="A22" s="85" t="s">
        <v>157</v>
      </c>
      <c r="B22" s="5" t="s">
        <v>150</v>
      </c>
      <c r="F22" s="5" t="s">
        <v>2</v>
      </c>
    </row>
    <row r="23" spans="1:6" x14ac:dyDescent="0.2">
      <c r="F23" s="10"/>
    </row>
    <row r="24" spans="1:6" x14ac:dyDescent="0.2">
      <c r="B24" s="10"/>
      <c r="C24" s="10"/>
      <c r="D24" s="10"/>
      <c r="E24" s="10"/>
      <c r="F24" s="10"/>
    </row>
    <row r="25" spans="1:6" x14ac:dyDescent="0.2">
      <c r="A25" s="87" t="s">
        <v>163</v>
      </c>
      <c r="B25" s="5" t="s">
        <v>158</v>
      </c>
      <c r="F25" s="35" t="s">
        <v>2</v>
      </c>
    </row>
    <row r="27" spans="1:6" x14ac:dyDescent="0.2">
      <c r="B27" s="10"/>
      <c r="C27" s="10"/>
      <c r="D27" s="10"/>
      <c r="E27" s="10"/>
      <c r="F27" s="10"/>
    </row>
    <row r="28" spans="1:6" x14ac:dyDescent="0.2">
      <c r="A28" s="87" t="s">
        <v>167</v>
      </c>
      <c r="B28" s="5" t="s">
        <v>164</v>
      </c>
      <c r="F28" s="5" t="s">
        <v>2</v>
      </c>
    </row>
    <row r="29" spans="1:6" x14ac:dyDescent="0.2">
      <c r="F29" s="10"/>
    </row>
    <row r="30" spans="1:6" x14ac:dyDescent="0.2">
      <c r="B30" s="10"/>
      <c r="C30" s="10"/>
      <c r="D30" s="10"/>
      <c r="E30" s="10"/>
      <c r="F30" s="10"/>
    </row>
    <row r="31" spans="1:6" x14ac:dyDescent="0.2">
      <c r="A31" s="85" t="s">
        <v>177</v>
      </c>
      <c r="B31" s="5" t="s">
        <v>258</v>
      </c>
    </row>
    <row r="32" spans="1:6" x14ac:dyDescent="0.2">
      <c r="B32" s="5" t="s">
        <v>257</v>
      </c>
    </row>
    <row r="33" spans="1:6" x14ac:dyDescent="0.2">
      <c r="B33" s="5" t="s">
        <v>173</v>
      </c>
      <c r="E33" s="5" t="s">
        <v>2</v>
      </c>
    </row>
    <row r="34" spans="1:6" x14ac:dyDescent="0.2">
      <c r="E34" s="10"/>
      <c r="F34" s="10"/>
    </row>
    <row r="35" spans="1:6" x14ac:dyDescent="0.2">
      <c r="A35" s="85" t="s">
        <v>183</v>
      </c>
      <c r="B35" s="5" t="s">
        <v>336</v>
      </c>
    </row>
    <row r="36" spans="1:6" x14ac:dyDescent="0.2">
      <c r="B36" s="5" t="s">
        <v>179</v>
      </c>
      <c r="D36" s="5" t="s">
        <v>2</v>
      </c>
      <c r="E36" s="5" t="s">
        <v>346</v>
      </c>
    </row>
    <row r="37" spans="1:6" x14ac:dyDescent="0.2">
      <c r="D37" s="10"/>
      <c r="F37" s="10"/>
    </row>
    <row r="38" spans="1:6" x14ac:dyDescent="0.2">
      <c r="A38" s="85" t="s">
        <v>187</v>
      </c>
      <c r="B38" s="5" t="s">
        <v>357</v>
      </c>
    </row>
    <row r="39" spans="1:6" x14ac:dyDescent="0.2">
      <c r="B39" s="5" t="s">
        <v>330</v>
      </c>
      <c r="E39" s="35"/>
      <c r="F39" s="35"/>
    </row>
    <row r="41" spans="1:6" x14ac:dyDescent="0.2">
      <c r="A41" s="85" t="s">
        <v>190</v>
      </c>
      <c r="B41" s="5" t="s">
        <v>188</v>
      </c>
    </row>
    <row r="42" spans="1:6" x14ac:dyDescent="0.2">
      <c r="B42" s="5" t="s">
        <v>342</v>
      </c>
      <c r="F42" s="5" t="s">
        <v>2</v>
      </c>
    </row>
    <row r="43" spans="1:6" x14ac:dyDescent="0.2">
      <c r="F43" s="10"/>
    </row>
    <row r="44" spans="1:6" x14ac:dyDescent="0.2">
      <c r="A44" s="85" t="s">
        <v>191</v>
      </c>
      <c r="B44" s="5" t="s">
        <v>344</v>
      </c>
    </row>
    <row r="45" spans="1:6" x14ac:dyDescent="0.2">
      <c r="B45" s="5" t="s">
        <v>345</v>
      </c>
    </row>
    <row r="46" spans="1:6" x14ac:dyDescent="0.2">
      <c r="B46" s="5" t="s">
        <v>343</v>
      </c>
      <c r="D46" s="35" t="s">
        <v>2</v>
      </c>
      <c r="E46" s="35" t="s">
        <v>2</v>
      </c>
    </row>
    <row r="48" spans="1:6" x14ac:dyDescent="0.2">
      <c r="A48" s="88" t="s">
        <v>194</v>
      </c>
      <c r="B48" s="5" t="s">
        <v>338</v>
      </c>
      <c r="D48" s="5" t="s">
        <v>427</v>
      </c>
      <c r="F48" s="35" t="s">
        <v>2</v>
      </c>
    </row>
    <row r="49" spans="1:6" x14ac:dyDescent="0.2">
      <c r="D49" s="5" t="s">
        <v>428</v>
      </c>
      <c r="F49" s="63" t="s">
        <v>2</v>
      </c>
    </row>
    <row r="50" spans="1:6" ht="34.5" customHeight="1" x14ac:dyDescent="0.2">
      <c r="D50" s="154" t="s">
        <v>339</v>
      </c>
      <c r="E50" s="154"/>
      <c r="F50" s="63" t="s">
        <v>2</v>
      </c>
    </row>
    <row r="52" spans="1:6" x14ac:dyDescent="0.2">
      <c r="A52" s="88" t="s">
        <v>201</v>
      </c>
      <c r="B52" s="5" t="s">
        <v>260</v>
      </c>
    </row>
    <row r="53" spans="1:6" x14ac:dyDescent="0.2">
      <c r="B53" s="5" t="s">
        <v>259</v>
      </c>
      <c r="E53" s="5" t="s">
        <v>2</v>
      </c>
    </row>
    <row r="54" spans="1:6" x14ac:dyDescent="0.2">
      <c r="E54" s="10"/>
    </row>
    <row r="55" spans="1:6" x14ac:dyDescent="0.2">
      <c r="A55" s="88" t="s">
        <v>204</v>
      </c>
      <c r="B55" s="5" t="s">
        <v>261</v>
      </c>
    </row>
    <row r="56" spans="1:6" x14ac:dyDescent="0.2">
      <c r="B56" s="5" t="s">
        <v>503</v>
      </c>
      <c r="F56" s="35"/>
    </row>
    <row r="57" spans="1:6" x14ac:dyDescent="0.2">
      <c r="B57" s="5" t="s">
        <v>196</v>
      </c>
      <c r="D57" s="5" t="s">
        <v>2</v>
      </c>
    </row>
    <row r="58" spans="1:6" x14ac:dyDescent="0.2">
      <c r="D58" s="10"/>
      <c r="E58" s="10"/>
    </row>
    <row r="59" spans="1:6" x14ac:dyDescent="0.2">
      <c r="A59" s="88" t="s">
        <v>210</v>
      </c>
      <c r="B59" s="72" t="s">
        <v>358</v>
      </c>
    </row>
    <row r="60" spans="1:6" x14ac:dyDescent="0.2">
      <c r="A60" s="85" t="s">
        <v>2</v>
      </c>
      <c r="B60" s="5" t="s">
        <v>359</v>
      </c>
      <c r="F60" s="35"/>
    </row>
    <row r="61" spans="1:6" x14ac:dyDescent="0.2">
      <c r="B61" s="72" t="s">
        <v>331</v>
      </c>
      <c r="E61" s="35"/>
      <c r="F61" s="35"/>
    </row>
    <row r="62" spans="1:6" x14ac:dyDescent="0.2">
      <c r="B62" s="35"/>
      <c r="C62" s="35"/>
      <c r="D62" s="35"/>
      <c r="E62" s="35"/>
      <c r="F62" s="63"/>
    </row>
    <row r="63" spans="1:6" x14ac:dyDescent="0.2">
      <c r="B63" s="63"/>
      <c r="C63" s="63"/>
      <c r="D63" s="63"/>
      <c r="E63" s="63"/>
      <c r="F63" s="63"/>
    </row>
    <row r="64" spans="1:6" x14ac:dyDescent="0.2">
      <c r="B64" s="63"/>
      <c r="C64" s="63"/>
      <c r="D64" s="63"/>
      <c r="E64" s="63"/>
      <c r="F64" s="63"/>
    </row>
    <row r="65" spans="1:6" ht="28.5" customHeight="1" x14ac:dyDescent="0.2">
      <c r="B65" s="152" t="s">
        <v>360</v>
      </c>
      <c r="C65" s="153"/>
      <c r="D65" s="153"/>
      <c r="E65" s="153"/>
      <c r="F65" s="35"/>
    </row>
    <row r="67" spans="1:6" ht="29.25" customHeight="1" x14ac:dyDescent="0.2">
      <c r="A67" s="101" t="s">
        <v>216</v>
      </c>
      <c r="B67" s="154" t="s">
        <v>368</v>
      </c>
      <c r="C67" s="154"/>
      <c r="D67" s="154"/>
      <c r="E67" s="154"/>
      <c r="F67" s="35"/>
    </row>
    <row r="68" spans="1:6" x14ac:dyDescent="0.2">
      <c r="F68" s="8" t="s">
        <v>418</v>
      </c>
    </row>
    <row r="69" spans="1:6" x14ac:dyDescent="0.2">
      <c r="F69" s="8"/>
    </row>
    <row r="70" spans="1:6" x14ac:dyDescent="0.2">
      <c r="A70" s="85" t="s">
        <v>218</v>
      </c>
      <c r="B70" s="5" t="s">
        <v>349</v>
      </c>
      <c r="F70" s="35"/>
    </row>
    <row r="71" spans="1:6" x14ac:dyDescent="0.2">
      <c r="B71" s="5" t="s">
        <v>350</v>
      </c>
      <c r="E71" s="120"/>
      <c r="F71" s="89"/>
    </row>
    <row r="72" spans="1:6" x14ac:dyDescent="0.2">
      <c r="B72" s="5" t="s">
        <v>208</v>
      </c>
      <c r="F72" s="63"/>
    </row>
    <row r="73" spans="1:6" x14ac:dyDescent="0.2">
      <c r="B73" s="5" t="s">
        <v>351</v>
      </c>
      <c r="F73" s="63"/>
    </row>
    <row r="75" spans="1:6" x14ac:dyDescent="0.2">
      <c r="A75" s="85" t="s">
        <v>402</v>
      </c>
      <c r="B75" s="5" t="s">
        <v>403</v>
      </c>
      <c r="F75" s="35"/>
    </row>
    <row r="77" spans="1:6" x14ac:dyDescent="0.2">
      <c r="A77" s="88" t="s">
        <v>225</v>
      </c>
      <c r="B77" s="5" t="s">
        <v>211</v>
      </c>
    </row>
    <row r="78" spans="1:6" x14ac:dyDescent="0.2">
      <c r="B78" s="5" t="s">
        <v>399</v>
      </c>
      <c r="F78" s="35"/>
    </row>
    <row r="79" spans="1:6" x14ac:dyDescent="0.2">
      <c r="B79" s="5" t="s">
        <v>213</v>
      </c>
    </row>
    <row r="81" spans="1:6" x14ac:dyDescent="0.2">
      <c r="A81" s="88" t="s">
        <v>228</v>
      </c>
      <c r="B81" s="5" t="s">
        <v>352</v>
      </c>
      <c r="F81" s="5" t="s">
        <v>2</v>
      </c>
    </row>
    <row r="82" spans="1:6" x14ac:dyDescent="0.2">
      <c r="F82" s="10"/>
    </row>
    <row r="83" spans="1:6" x14ac:dyDescent="0.2">
      <c r="A83" s="88" t="s">
        <v>230</v>
      </c>
      <c r="B83" s="5" t="s">
        <v>400</v>
      </c>
    </row>
    <row r="84" spans="1:6" x14ac:dyDescent="0.2">
      <c r="B84" s="5" t="s">
        <v>353</v>
      </c>
      <c r="F84" s="35" t="s">
        <v>2</v>
      </c>
    </row>
    <row r="86" spans="1:6" x14ac:dyDescent="0.2">
      <c r="A86" s="88" t="s">
        <v>231</v>
      </c>
      <c r="B86" s="5" t="s">
        <v>222</v>
      </c>
    </row>
    <row r="87" spans="1:6" x14ac:dyDescent="0.2">
      <c r="B87" s="5" t="s">
        <v>223</v>
      </c>
      <c r="E87" s="5" t="s">
        <v>2</v>
      </c>
    </row>
    <row r="88" spans="1:6" x14ac:dyDescent="0.2">
      <c r="E88" s="10"/>
      <c r="F88" s="10"/>
    </row>
    <row r="89" spans="1:6" x14ac:dyDescent="0.2">
      <c r="B89" s="10"/>
      <c r="C89" s="10"/>
      <c r="D89" s="10"/>
      <c r="E89" s="10"/>
      <c r="F89" s="10"/>
    </row>
    <row r="90" spans="1:6" x14ac:dyDescent="0.2">
      <c r="A90" s="88" t="s">
        <v>232</v>
      </c>
      <c r="B90" s="5" t="s">
        <v>226</v>
      </c>
    </row>
    <row r="91" spans="1:6" x14ac:dyDescent="0.2">
      <c r="B91" s="5" t="s">
        <v>227</v>
      </c>
    </row>
    <row r="92" spans="1:6" x14ac:dyDescent="0.2">
      <c r="B92" s="35"/>
      <c r="C92" s="35"/>
      <c r="D92" s="35"/>
      <c r="E92" s="35"/>
      <c r="F92" s="35"/>
    </row>
    <row r="94" spans="1:6" x14ac:dyDescent="0.2">
      <c r="A94" s="88" t="s">
        <v>233</v>
      </c>
      <c r="B94" s="5" t="s">
        <v>364</v>
      </c>
    </row>
    <row r="95" spans="1:6" x14ac:dyDescent="0.2">
      <c r="B95" s="5" t="s">
        <v>365</v>
      </c>
      <c r="D95" s="35"/>
      <c r="E95" s="5" t="s">
        <v>2</v>
      </c>
    </row>
    <row r="96" spans="1:6" x14ac:dyDescent="0.2">
      <c r="E96" s="10"/>
      <c r="F96" s="10"/>
    </row>
    <row r="97" spans="1:6" x14ac:dyDescent="0.2">
      <c r="B97" s="71"/>
      <c r="C97" s="71"/>
      <c r="D97" s="71"/>
      <c r="E97" s="71"/>
      <c r="F97" s="10"/>
    </row>
    <row r="98" spans="1:6" x14ac:dyDescent="0.2">
      <c r="F98" s="10"/>
    </row>
    <row r="99" spans="1:6" x14ac:dyDescent="0.2">
      <c r="A99" s="88" t="s">
        <v>292</v>
      </c>
      <c r="B99" s="5" t="s">
        <v>366</v>
      </c>
    </row>
    <row r="100" spans="1:6" x14ac:dyDescent="0.2">
      <c r="B100" s="5" t="s">
        <v>332</v>
      </c>
      <c r="D100" s="35"/>
      <c r="E100" s="35"/>
      <c r="F100" s="35"/>
    </row>
    <row r="102" spans="1:6" x14ac:dyDescent="0.2">
      <c r="B102" s="10"/>
      <c r="C102" s="10"/>
      <c r="D102" s="10"/>
      <c r="E102" s="10"/>
      <c r="F102" s="10"/>
    </row>
    <row r="103" spans="1:6" x14ac:dyDescent="0.2">
      <c r="A103" s="88" t="s">
        <v>333</v>
      </c>
      <c r="B103" s="5" t="s">
        <v>234</v>
      </c>
    </row>
    <row r="105" spans="1:6" x14ac:dyDescent="0.2">
      <c r="B105" s="5" t="s">
        <v>235</v>
      </c>
      <c r="D105" s="5" t="s">
        <v>2</v>
      </c>
    </row>
    <row r="106" spans="1:6" x14ac:dyDescent="0.2">
      <c r="B106" s="5" t="s">
        <v>236</v>
      </c>
      <c r="D106" s="10" t="s">
        <v>2</v>
      </c>
      <c r="E106" s="10"/>
      <c r="F106" s="10"/>
    </row>
    <row r="107" spans="1:6" x14ac:dyDescent="0.2">
      <c r="D107" s="10"/>
      <c r="E107" s="10"/>
      <c r="F107" s="10"/>
    </row>
    <row r="108" spans="1:6" x14ac:dyDescent="0.2">
      <c r="B108" s="5" t="s">
        <v>235</v>
      </c>
      <c r="D108" s="5" t="s">
        <v>2</v>
      </c>
    </row>
    <row r="109" spans="1:6" x14ac:dyDescent="0.2">
      <c r="B109" s="5" t="s">
        <v>236</v>
      </c>
      <c r="D109" s="10" t="s">
        <v>2</v>
      </c>
      <c r="E109" s="10"/>
      <c r="F109" s="10"/>
    </row>
    <row r="110" spans="1:6" x14ac:dyDescent="0.2">
      <c r="D110" s="10"/>
      <c r="E110" s="10"/>
      <c r="F110" s="10"/>
    </row>
    <row r="111" spans="1:6" x14ac:dyDescent="0.2">
      <c r="B111" s="5" t="s">
        <v>235</v>
      </c>
      <c r="D111" s="5" t="s">
        <v>2</v>
      </c>
    </row>
    <row r="112" spans="1:6" x14ac:dyDescent="0.2">
      <c r="B112" s="5" t="s">
        <v>236</v>
      </c>
      <c r="D112" s="10" t="s">
        <v>2</v>
      </c>
      <c r="E112" s="10"/>
      <c r="F112" s="10"/>
    </row>
    <row r="113" spans="1:6" x14ac:dyDescent="0.2">
      <c r="D113" s="10"/>
      <c r="E113" s="10"/>
      <c r="F113" s="10"/>
    </row>
    <row r="114" spans="1:6" x14ac:dyDescent="0.2">
      <c r="B114" s="5" t="s">
        <v>235</v>
      </c>
      <c r="D114" s="5" t="s">
        <v>2</v>
      </c>
    </row>
    <row r="115" spans="1:6" x14ac:dyDescent="0.2">
      <c r="B115" s="5" t="s">
        <v>236</v>
      </c>
      <c r="D115" s="10" t="s">
        <v>2</v>
      </c>
      <c r="E115" s="10"/>
      <c r="F115" s="10"/>
    </row>
    <row r="116" spans="1:6" x14ac:dyDescent="0.2">
      <c r="D116" s="10"/>
      <c r="E116" s="10"/>
      <c r="F116" s="10"/>
    </row>
    <row r="117" spans="1:6" x14ac:dyDescent="0.2">
      <c r="B117" s="5" t="s">
        <v>235</v>
      </c>
      <c r="D117" s="5" t="s">
        <v>2</v>
      </c>
    </row>
    <row r="118" spans="1:6" x14ac:dyDescent="0.2">
      <c r="B118" s="5" t="s">
        <v>236</v>
      </c>
      <c r="D118" s="10" t="s">
        <v>2</v>
      </c>
      <c r="E118" s="10"/>
      <c r="F118" s="10"/>
    </row>
    <row r="119" spans="1:6" x14ac:dyDescent="0.2">
      <c r="D119" s="10"/>
      <c r="E119" s="10"/>
      <c r="F119" s="10"/>
    </row>
    <row r="120" spans="1:6" x14ac:dyDescent="0.2">
      <c r="A120" s="88" t="s">
        <v>334</v>
      </c>
      <c r="B120" s="5" t="s">
        <v>361</v>
      </c>
    </row>
    <row r="121" spans="1:6" x14ac:dyDescent="0.2">
      <c r="B121" s="5" t="s">
        <v>362</v>
      </c>
    </row>
    <row r="122" spans="1:6" x14ac:dyDescent="0.2">
      <c r="F122" s="10"/>
    </row>
    <row r="123" spans="1:6" x14ac:dyDescent="0.2">
      <c r="B123" s="5" t="s">
        <v>335</v>
      </c>
    </row>
    <row r="124" spans="1:6" x14ac:dyDescent="0.2">
      <c r="B124" s="5" t="s">
        <v>363</v>
      </c>
      <c r="F124" s="35"/>
    </row>
    <row r="126" spans="1:6" x14ac:dyDescent="0.2">
      <c r="B126" s="71"/>
      <c r="C126" s="71"/>
      <c r="D126" s="71"/>
      <c r="E126" s="71"/>
      <c r="F126" s="71"/>
    </row>
    <row r="128" spans="1:6" x14ac:dyDescent="0.2">
      <c r="A128" s="85" t="s">
        <v>404</v>
      </c>
      <c r="B128" s="5" t="s">
        <v>367</v>
      </c>
    </row>
    <row r="129" spans="1:6" x14ac:dyDescent="0.2">
      <c r="B129" s="5" t="s">
        <v>430</v>
      </c>
    </row>
    <row r="131" spans="1:6" x14ac:dyDescent="0.2">
      <c r="A131" s="85" t="s">
        <v>369</v>
      </c>
      <c r="B131" s="5" t="s">
        <v>348</v>
      </c>
    </row>
    <row r="132" spans="1:6" x14ac:dyDescent="0.2">
      <c r="B132" s="5" t="s">
        <v>393</v>
      </c>
      <c r="F132" s="35"/>
    </row>
    <row r="134" spans="1:6" x14ac:dyDescent="0.2">
      <c r="F134" s="8" t="s">
        <v>418</v>
      </c>
    </row>
    <row r="135" spans="1:6" x14ac:dyDescent="0.2">
      <c r="F135" s="8"/>
    </row>
    <row r="136" spans="1:6" x14ac:dyDescent="0.2">
      <c r="A136" s="85" t="s">
        <v>378</v>
      </c>
      <c r="B136" s="5" t="s">
        <v>401</v>
      </c>
    </row>
    <row r="137" spans="1:6" x14ac:dyDescent="0.2">
      <c r="B137" s="5" t="s">
        <v>370</v>
      </c>
    </row>
    <row r="139" spans="1:6" x14ac:dyDescent="0.2">
      <c r="B139" s="90" t="s">
        <v>371</v>
      </c>
      <c r="C139" s="64"/>
      <c r="D139" s="91" t="s">
        <v>372</v>
      </c>
      <c r="E139" s="91" t="s">
        <v>373</v>
      </c>
    </row>
    <row r="140" spans="1:6" x14ac:dyDescent="0.2">
      <c r="B140" s="73"/>
      <c r="C140" s="43"/>
      <c r="D140" s="41"/>
      <c r="E140" s="41"/>
    </row>
    <row r="141" spans="1:6" x14ac:dyDescent="0.2">
      <c r="B141" s="62"/>
      <c r="C141" s="64"/>
      <c r="D141" s="41"/>
      <c r="E141" s="41"/>
    </row>
    <row r="142" spans="1:6" x14ac:dyDescent="0.2">
      <c r="B142" s="62"/>
      <c r="C142" s="64"/>
      <c r="D142" s="41"/>
      <c r="E142" s="41"/>
    </row>
    <row r="143" spans="1:6" x14ac:dyDescent="0.2">
      <c r="B143" s="62"/>
      <c r="C143" s="64"/>
      <c r="D143" s="41"/>
      <c r="E143" s="41"/>
    </row>
    <row r="144" spans="1:6" x14ac:dyDescent="0.2">
      <c r="B144" s="62"/>
      <c r="C144" s="64"/>
      <c r="D144" s="41"/>
      <c r="E144" s="41"/>
    </row>
    <row r="145" spans="1:6" x14ac:dyDescent="0.2">
      <c r="B145" s="62"/>
      <c r="C145" s="64"/>
      <c r="D145" s="41"/>
      <c r="E145" s="41"/>
    </row>
    <row r="146" spans="1:6" x14ac:dyDescent="0.2">
      <c r="B146" s="62"/>
      <c r="C146" s="64"/>
      <c r="D146" s="41"/>
      <c r="E146" s="41"/>
    </row>
    <row r="147" spans="1:6" x14ac:dyDescent="0.2">
      <c r="B147" s="62"/>
      <c r="C147" s="64"/>
      <c r="D147" s="41"/>
      <c r="E147" s="41"/>
    </row>
    <row r="149" spans="1:6" x14ac:dyDescent="0.2">
      <c r="B149" s="5" t="s">
        <v>429</v>
      </c>
    </row>
    <row r="151" spans="1:6" x14ac:dyDescent="0.2">
      <c r="A151" s="85" t="s">
        <v>405</v>
      </c>
      <c r="B151" s="5" t="s">
        <v>505</v>
      </c>
    </row>
    <row r="152" spans="1:6" ht="15.75" x14ac:dyDescent="0.25">
      <c r="B152" s="5" t="s">
        <v>374</v>
      </c>
      <c r="D152" s="5" t="s">
        <v>375</v>
      </c>
    </row>
    <row r="153" spans="1:6" x14ac:dyDescent="0.2">
      <c r="B153" s="5" t="s">
        <v>376</v>
      </c>
    </row>
    <row r="154" spans="1:6" x14ac:dyDescent="0.2">
      <c r="B154" s="5" t="s">
        <v>377</v>
      </c>
    </row>
    <row r="155" spans="1:6" x14ac:dyDescent="0.2">
      <c r="B155" s="155"/>
      <c r="C155" s="155"/>
      <c r="D155" s="155"/>
      <c r="E155" s="155"/>
      <c r="F155" s="155"/>
    </row>
    <row r="157" spans="1:6" x14ac:dyDescent="0.2">
      <c r="A157" s="85" t="s">
        <v>406</v>
      </c>
      <c r="B157" s="5" t="s">
        <v>507</v>
      </c>
    </row>
    <row r="158" spans="1:6" x14ac:dyDescent="0.2">
      <c r="B158" s="5" t="s">
        <v>506</v>
      </c>
    </row>
    <row r="159" spans="1:6" x14ac:dyDescent="0.2">
      <c r="B159" s="5" t="s">
        <v>379</v>
      </c>
    </row>
    <row r="160" spans="1:6" x14ac:dyDescent="0.2">
      <c r="B160" s="5" t="s">
        <v>380</v>
      </c>
    </row>
    <row r="161" spans="2:6" x14ac:dyDescent="0.2">
      <c r="B161" s="5" t="s">
        <v>381</v>
      </c>
    </row>
    <row r="162" spans="2:6" x14ac:dyDescent="0.2">
      <c r="B162" s="5" t="s">
        <v>382</v>
      </c>
    </row>
    <row r="164" spans="2:6" x14ac:dyDescent="0.2">
      <c r="B164" s="5" t="s">
        <v>383</v>
      </c>
      <c r="C164" s="5" t="s">
        <v>384</v>
      </c>
      <c r="D164" s="5" t="s">
        <v>385</v>
      </c>
      <c r="E164" s="5" t="s">
        <v>386</v>
      </c>
      <c r="F164" s="5" t="s">
        <v>387</v>
      </c>
    </row>
    <row r="165" spans="2:6" x14ac:dyDescent="0.2">
      <c r="B165" s="9" t="s">
        <v>388</v>
      </c>
      <c r="C165" s="9" t="s">
        <v>389</v>
      </c>
      <c r="D165" s="9" t="s">
        <v>390</v>
      </c>
      <c r="E165" s="9" t="s">
        <v>392</v>
      </c>
      <c r="F165" s="9" t="s">
        <v>391</v>
      </c>
    </row>
    <row r="168" spans="2:6" x14ac:dyDescent="0.2">
      <c r="E168" s="9"/>
    </row>
  </sheetData>
  <mergeCells count="4">
    <mergeCell ref="B65:E65"/>
    <mergeCell ref="B67:E67"/>
    <mergeCell ref="B155:F155"/>
    <mergeCell ref="D50:E50"/>
  </mergeCells>
  <phoneticPr fontId="9" type="noConversion"/>
  <pageMargins left="0.75" right="0.75" top="0.48" bottom="0.54" header="0.5" footer="0.5"/>
  <pageSetup paperSize="5" scale="95" orientation="portrait" r:id="rId1"/>
  <headerFooter alignWithMargins="0"/>
  <rowBreaks count="2" manualBreakCount="2">
    <brk id="67" max="16383" man="1"/>
    <brk id="133" max="16383" man="1"/>
  </rowBreaks>
  <ignoredErrors>
    <ignoredError sqref="A22 A25 A4 A14 A19 A28 A31 A35 A38 A41 A44 A48 A52 A55 A59 A67 A70 A75 A77 A81 A83 A86 A90 A94 A99 A103 A120 A128 A131 A136 A15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6"/>
  <sheetViews>
    <sheetView zoomScaleNormal="100" workbookViewId="0"/>
  </sheetViews>
  <sheetFormatPr defaultRowHeight="15" x14ac:dyDescent="0.2"/>
  <cols>
    <col min="1" max="1" width="35.6640625" style="5" customWidth="1"/>
    <col min="2" max="8" width="10.6640625" style="5" customWidth="1"/>
    <col min="9" max="9" width="11.21875" style="5" bestFit="1" customWidth="1"/>
  </cols>
  <sheetData>
    <row r="1" spans="1:10" x14ac:dyDescent="0.2">
      <c r="I1" s="8" t="s">
        <v>169</v>
      </c>
    </row>
    <row r="2" spans="1:10" x14ac:dyDescent="0.2">
      <c r="A2" s="15"/>
      <c r="B2" s="6"/>
      <c r="C2" s="6"/>
      <c r="D2" s="6"/>
      <c r="E2" s="6"/>
    </row>
    <row r="3" spans="1:10" x14ac:dyDescent="0.2">
      <c r="A3" s="17"/>
      <c r="B3" s="11" t="s">
        <v>23</v>
      </c>
      <c r="C3" s="12"/>
      <c r="D3" s="11" t="s">
        <v>24</v>
      </c>
      <c r="E3" s="12"/>
      <c r="F3" s="18" t="s">
        <v>25</v>
      </c>
      <c r="G3" s="18" t="s">
        <v>26</v>
      </c>
      <c r="H3" s="18" t="s">
        <v>27</v>
      </c>
      <c r="I3" s="19" t="s">
        <v>28</v>
      </c>
    </row>
    <row r="4" spans="1:10" x14ac:dyDescent="0.2">
      <c r="A4" s="49" t="s">
        <v>22</v>
      </c>
      <c r="B4" s="23"/>
      <c r="D4" s="23"/>
      <c r="F4" s="24" t="s">
        <v>31</v>
      </c>
      <c r="G4" s="23"/>
      <c r="H4" s="24" t="s">
        <v>32</v>
      </c>
      <c r="I4" s="25"/>
    </row>
    <row r="5" spans="1:10" x14ac:dyDescent="0.2">
      <c r="A5" s="50"/>
      <c r="B5" s="26" t="s">
        <v>42</v>
      </c>
      <c r="C5" s="6"/>
      <c r="D5" s="26" t="s">
        <v>43</v>
      </c>
      <c r="E5" s="6"/>
      <c r="F5" s="24" t="s">
        <v>44</v>
      </c>
      <c r="G5" s="23"/>
      <c r="H5" s="24" t="s">
        <v>44</v>
      </c>
      <c r="I5" s="27" t="s">
        <v>45</v>
      </c>
    </row>
    <row r="6" spans="1:10" x14ac:dyDescent="0.2">
      <c r="A6" s="50"/>
      <c r="B6" s="23"/>
      <c r="D6" s="23"/>
      <c r="F6" s="24" t="s">
        <v>58</v>
      </c>
      <c r="G6" s="24" t="s">
        <v>32</v>
      </c>
      <c r="H6" s="24" t="s">
        <v>58</v>
      </c>
      <c r="I6" s="27" t="s">
        <v>59</v>
      </c>
    </row>
    <row r="7" spans="1:10" x14ac:dyDescent="0.2">
      <c r="A7" s="50" t="s">
        <v>69</v>
      </c>
      <c r="B7" s="24" t="s">
        <v>70</v>
      </c>
      <c r="C7" s="9" t="s">
        <v>71</v>
      </c>
      <c r="D7" s="24" t="s">
        <v>70</v>
      </c>
      <c r="E7" s="9" t="s">
        <v>71</v>
      </c>
      <c r="F7" s="24" t="s">
        <v>72</v>
      </c>
      <c r="G7" s="27" t="s">
        <v>73</v>
      </c>
      <c r="H7" s="9" t="s">
        <v>72</v>
      </c>
      <c r="I7" s="27" t="s">
        <v>74</v>
      </c>
    </row>
    <row r="8" spans="1:10" x14ac:dyDescent="0.2">
      <c r="A8" s="32"/>
      <c r="B8" s="36"/>
      <c r="C8" s="37"/>
      <c r="D8" s="36"/>
      <c r="E8" s="37"/>
      <c r="F8" s="33"/>
      <c r="G8" s="37"/>
      <c r="H8" s="33"/>
      <c r="I8" s="33"/>
    </row>
    <row r="9" spans="1:10" x14ac:dyDescent="0.2">
      <c r="A9" s="50" t="s">
        <v>89</v>
      </c>
      <c r="B9" s="23">
        <v>0</v>
      </c>
      <c r="C9" s="5">
        <v>0</v>
      </c>
      <c r="D9" s="23">
        <v>0</v>
      </c>
      <c r="E9" s="5">
        <v>0</v>
      </c>
      <c r="F9" s="23">
        <v>0</v>
      </c>
      <c r="G9" s="23">
        <v>0</v>
      </c>
      <c r="H9" s="23">
        <v>0</v>
      </c>
      <c r="I9" s="25">
        <f>B9+C9+D9+E9-F9-G9+H9</f>
        <v>0</v>
      </c>
    </row>
    <row r="10" spans="1:10" x14ac:dyDescent="0.2">
      <c r="A10" s="50" t="s">
        <v>95</v>
      </c>
      <c r="B10" s="23">
        <v>0</v>
      </c>
      <c r="C10" s="5">
        <v>0</v>
      </c>
      <c r="D10" s="23">
        <v>0</v>
      </c>
      <c r="E10" s="5">
        <v>0</v>
      </c>
      <c r="F10" s="23">
        <v>0</v>
      </c>
      <c r="G10" s="23">
        <v>0</v>
      </c>
      <c r="H10" s="23">
        <v>0</v>
      </c>
      <c r="I10" s="25">
        <f>B10+C10+D10+E10-F10-G10+H10</f>
        <v>0</v>
      </c>
    </row>
    <row r="11" spans="1:10" x14ac:dyDescent="0.2">
      <c r="A11" s="23" t="s">
        <v>101</v>
      </c>
      <c r="B11" s="23">
        <v>0</v>
      </c>
      <c r="C11" s="5">
        <v>0</v>
      </c>
      <c r="D11" s="23">
        <v>0</v>
      </c>
      <c r="E11" s="5">
        <v>0</v>
      </c>
      <c r="F11" s="23">
        <v>0</v>
      </c>
      <c r="G11" s="23">
        <v>0</v>
      </c>
      <c r="H11" s="23">
        <v>0</v>
      </c>
      <c r="I11" s="25">
        <f>B11+C11+D11+E11-F11-G11+H11</f>
        <v>0</v>
      </c>
    </row>
    <row r="12" spans="1:10" x14ac:dyDescent="0.2">
      <c r="A12" s="23" t="s">
        <v>104</v>
      </c>
      <c r="B12" s="23">
        <v>0</v>
      </c>
      <c r="C12" s="5">
        <v>0</v>
      </c>
      <c r="D12" s="23">
        <v>0</v>
      </c>
      <c r="E12" s="5">
        <v>0</v>
      </c>
      <c r="F12" s="23">
        <v>0</v>
      </c>
      <c r="G12" s="23">
        <v>0</v>
      </c>
      <c r="H12" s="23">
        <v>0</v>
      </c>
      <c r="I12" s="25">
        <f>B12+C12+D12+E12-F12-G12+H12</f>
        <v>0</v>
      </c>
    </row>
    <row r="13" spans="1:10" x14ac:dyDescent="0.2">
      <c r="A13" s="23" t="s">
        <v>396</v>
      </c>
      <c r="B13" s="23"/>
      <c r="D13" s="23"/>
      <c r="F13" s="23"/>
      <c r="G13" s="23"/>
      <c r="H13" s="23"/>
      <c r="I13" s="25"/>
    </row>
    <row r="14" spans="1:10" x14ac:dyDescent="0.2">
      <c r="A14" s="23" t="s">
        <v>117</v>
      </c>
      <c r="B14" s="23">
        <v>0</v>
      </c>
      <c r="C14" s="5">
        <v>0</v>
      </c>
      <c r="D14" s="23">
        <v>0</v>
      </c>
      <c r="E14" s="5">
        <v>0</v>
      </c>
      <c r="F14" s="23">
        <v>0</v>
      </c>
      <c r="G14" s="23">
        <v>0</v>
      </c>
      <c r="H14" s="23">
        <v>0</v>
      </c>
      <c r="I14" s="25">
        <f>B14+C14+D14+E14-F14-G14+H14</f>
        <v>0</v>
      </c>
      <c r="J14" s="107"/>
    </row>
    <row r="15" spans="1:10" x14ac:dyDescent="0.2">
      <c r="A15" s="23" t="s">
        <v>395</v>
      </c>
      <c r="B15" s="23"/>
      <c r="D15" s="23"/>
      <c r="F15" s="23"/>
      <c r="G15" s="23"/>
      <c r="H15" s="23"/>
      <c r="I15" s="25"/>
    </row>
    <row r="16" spans="1:10" x14ac:dyDescent="0.2">
      <c r="A16" s="121"/>
      <c r="B16" s="23"/>
      <c r="D16" s="23"/>
      <c r="F16" s="23"/>
      <c r="G16" s="23"/>
      <c r="H16" s="23"/>
      <c r="I16" s="25"/>
    </row>
    <row r="17" spans="1:9" x14ac:dyDescent="0.2">
      <c r="A17" s="121"/>
      <c r="B17" s="23"/>
      <c r="D17" s="23"/>
      <c r="F17" s="23"/>
      <c r="G17" s="23"/>
      <c r="H17" s="23"/>
      <c r="I17" s="25"/>
    </row>
    <row r="18" spans="1:9" x14ac:dyDescent="0.2">
      <c r="A18" s="121"/>
      <c r="B18" s="23"/>
      <c r="D18" s="23"/>
      <c r="F18" s="23"/>
      <c r="G18" s="23"/>
      <c r="H18" s="23"/>
      <c r="I18" s="25"/>
    </row>
    <row r="19" spans="1:9" x14ac:dyDescent="0.2">
      <c r="A19" s="121"/>
      <c r="B19" s="23"/>
      <c r="D19" s="23"/>
      <c r="F19" s="23"/>
      <c r="G19" s="23"/>
      <c r="H19" s="23"/>
      <c r="I19" s="25"/>
    </row>
    <row r="20" spans="1:9" x14ac:dyDescent="0.2">
      <c r="A20" s="23"/>
      <c r="B20" s="23"/>
      <c r="D20" s="23"/>
      <c r="F20" s="23"/>
      <c r="G20" s="23"/>
      <c r="H20" s="23"/>
      <c r="I20" s="25"/>
    </row>
    <row r="21" spans="1:9" x14ac:dyDescent="0.2">
      <c r="A21" s="22"/>
      <c r="B21" s="23"/>
      <c r="D21" s="23"/>
      <c r="F21" s="23"/>
      <c r="G21" s="23"/>
      <c r="H21" s="23"/>
      <c r="I21" s="25"/>
    </row>
    <row r="22" spans="1:9" x14ac:dyDescent="0.2">
      <c r="A22" s="22"/>
      <c r="B22" s="23"/>
      <c r="D22" s="23"/>
      <c r="F22" s="23"/>
      <c r="G22" s="23"/>
      <c r="H22" s="23"/>
      <c r="I22" s="25"/>
    </row>
    <row r="23" spans="1:9" x14ac:dyDescent="0.2">
      <c r="A23" s="22"/>
      <c r="B23" s="23"/>
      <c r="D23" s="23"/>
      <c r="F23" s="23"/>
      <c r="G23" s="23"/>
      <c r="H23" s="23"/>
      <c r="I23" s="25"/>
    </row>
    <row r="24" spans="1:9" x14ac:dyDescent="0.2">
      <c r="A24" s="22"/>
      <c r="B24" s="23"/>
      <c r="D24" s="23"/>
      <c r="F24" s="23"/>
      <c r="G24" s="23"/>
      <c r="H24" s="23"/>
      <c r="I24" s="25"/>
    </row>
    <row r="25" spans="1:9" x14ac:dyDescent="0.2">
      <c r="A25" s="22"/>
      <c r="B25" s="23"/>
      <c r="D25" s="23"/>
      <c r="F25" s="23"/>
      <c r="G25" s="23"/>
      <c r="H25" s="23"/>
      <c r="I25" s="25"/>
    </row>
    <row r="26" spans="1:9" x14ac:dyDescent="0.2">
      <c r="A26" s="22"/>
      <c r="B26" s="23"/>
      <c r="D26" s="23"/>
      <c r="F26" s="23"/>
      <c r="G26" s="23"/>
      <c r="H26" s="23"/>
      <c r="I26" s="25"/>
    </row>
    <row r="27" spans="1:9" x14ac:dyDescent="0.2">
      <c r="A27" s="22"/>
      <c r="B27" s="23"/>
      <c r="D27" s="23"/>
      <c r="F27" s="23"/>
      <c r="G27" s="23"/>
      <c r="H27" s="23"/>
      <c r="I27" s="25"/>
    </row>
    <row r="28" spans="1:9" x14ac:dyDescent="0.2">
      <c r="A28" s="22"/>
      <c r="B28" s="23"/>
      <c r="D28" s="23"/>
      <c r="F28" s="23"/>
      <c r="G28" s="23"/>
      <c r="H28" s="23"/>
      <c r="I28" s="25"/>
    </row>
    <row r="29" spans="1:9" x14ac:dyDescent="0.2">
      <c r="A29" s="22"/>
      <c r="B29" s="23"/>
      <c r="D29" s="23"/>
      <c r="F29" s="23"/>
      <c r="G29" s="23"/>
      <c r="H29" s="23"/>
      <c r="I29" s="25"/>
    </row>
    <row r="30" spans="1:9" x14ac:dyDescent="0.2">
      <c r="A30" s="22"/>
      <c r="B30" s="22"/>
      <c r="C30" s="10"/>
      <c r="D30" s="22"/>
      <c r="E30" s="10"/>
      <c r="F30" s="22"/>
      <c r="G30" s="22"/>
      <c r="H30" s="22"/>
      <c r="I30" s="31"/>
    </row>
    <row r="31" spans="1:9" ht="15.75" thickBot="1" x14ac:dyDescent="0.25">
      <c r="A31" s="23" t="s">
        <v>160</v>
      </c>
      <c r="B31" s="23">
        <f t="shared" ref="B31:I31" si="0">SUM(B9:B30)</f>
        <v>0</v>
      </c>
      <c r="C31" s="5">
        <f t="shared" si="0"/>
        <v>0</v>
      </c>
      <c r="D31" s="23">
        <f t="shared" si="0"/>
        <v>0</v>
      </c>
      <c r="E31" s="5">
        <f t="shared" si="0"/>
        <v>0</v>
      </c>
      <c r="F31" s="23">
        <f t="shared" si="0"/>
        <v>0</v>
      </c>
      <c r="G31" s="23">
        <f t="shared" si="0"/>
        <v>0</v>
      </c>
      <c r="H31" s="23">
        <f t="shared" si="0"/>
        <v>0</v>
      </c>
      <c r="I31" s="44">
        <f t="shared" si="0"/>
        <v>0</v>
      </c>
    </row>
    <row r="32" spans="1:9" ht="15.75" thickTop="1" x14ac:dyDescent="0.2">
      <c r="A32" s="10"/>
      <c r="B32" s="45"/>
      <c r="C32" s="45"/>
      <c r="D32" s="45"/>
      <c r="E32" s="45"/>
      <c r="F32" s="45"/>
      <c r="G32" s="45"/>
      <c r="H32" s="45"/>
      <c r="I32" s="46" t="s">
        <v>162</v>
      </c>
    </row>
    <row r="35" spans="1:1" x14ac:dyDescent="0.2">
      <c r="A35" s="5" t="s">
        <v>347</v>
      </c>
    </row>
    <row r="36" spans="1:1" x14ac:dyDescent="0.2">
      <c r="A36" s="5" t="s">
        <v>504</v>
      </c>
    </row>
  </sheetData>
  <phoneticPr fontId="9" type="noConversion"/>
  <pageMargins left="0.75" right="0.75" top="1" bottom="0.46" header="0.5" footer="0.5"/>
  <pageSetup paperSize="5" scale="84" orientation="landscape" r:id="rId1"/>
  <headerFooter alignWithMargins="0"/>
  <ignoredErrors>
    <ignoredError sqref="F3:I3 D3 B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1"/>
  <sheetViews>
    <sheetView zoomScaleNormal="100" workbookViewId="0"/>
  </sheetViews>
  <sheetFormatPr defaultRowHeight="15" x14ac:dyDescent="0.2"/>
  <cols>
    <col min="1" max="1" width="25.6640625" style="5" customWidth="1"/>
    <col min="2" max="2" width="20.44140625" style="5" bestFit="1" customWidth="1"/>
    <col min="3" max="5" width="10.6640625" style="5" customWidth="1"/>
  </cols>
  <sheetData>
    <row r="1" spans="1:5" x14ac:dyDescent="0.2">
      <c r="E1" s="8" t="s">
        <v>3</v>
      </c>
    </row>
    <row r="2" spans="1:5" x14ac:dyDescent="0.2">
      <c r="A2" s="6"/>
      <c r="B2" s="14"/>
      <c r="C2" s="14"/>
      <c r="D2" s="14"/>
      <c r="E2" s="14"/>
    </row>
    <row r="3" spans="1:5" x14ac:dyDescent="0.2">
      <c r="A3" s="11"/>
      <c r="B3" s="93" t="s">
        <v>29</v>
      </c>
      <c r="C3" s="20"/>
      <c r="D3" s="92"/>
      <c r="E3" s="94"/>
    </row>
    <row r="4" spans="1:5" x14ac:dyDescent="0.2">
      <c r="A4" s="22"/>
      <c r="B4" s="10"/>
      <c r="C4" s="10"/>
      <c r="D4" s="10"/>
      <c r="E4" s="50"/>
    </row>
    <row r="5" spans="1:5" x14ac:dyDescent="0.2">
      <c r="A5" s="28" t="s">
        <v>46</v>
      </c>
      <c r="B5" s="134" t="str">
        <f>'Page 1'!E6</f>
        <v>12/31/2025</v>
      </c>
      <c r="E5" s="95"/>
    </row>
    <row r="6" spans="1:5" x14ac:dyDescent="0.2">
      <c r="A6" s="23"/>
      <c r="D6" s="35"/>
      <c r="E6" s="50"/>
    </row>
    <row r="7" spans="1:5" x14ac:dyDescent="0.2">
      <c r="A7" s="32"/>
      <c r="B7" s="33" t="s">
        <v>32</v>
      </c>
      <c r="C7" s="34"/>
      <c r="D7" s="67"/>
      <c r="E7" s="50"/>
    </row>
    <row r="8" spans="1:5" x14ac:dyDescent="0.2">
      <c r="A8" s="23" t="s">
        <v>90</v>
      </c>
      <c r="B8" s="24" t="s">
        <v>91</v>
      </c>
      <c r="C8" s="24" t="s">
        <v>92</v>
      </c>
      <c r="D8" s="24" t="s">
        <v>264</v>
      </c>
      <c r="E8" s="50"/>
    </row>
    <row r="9" spans="1:5" x14ac:dyDescent="0.2">
      <c r="A9" s="23" t="s">
        <v>96</v>
      </c>
      <c r="B9" s="24" t="s">
        <v>97</v>
      </c>
      <c r="C9" s="24" t="s">
        <v>73</v>
      </c>
      <c r="D9" s="24" t="s">
        <v>32</v>
      </c>
      <c r="E9" s="50"/>
    </row>
    <row r="10" spans="1:5" x14ac:dyDescent="0.2">
      <c r="A10" s="22"/>
      <c r="B10" s="22"/>
      <c r="C10" s="22"/>
      <c r="D10" s="22"/>
      <c r="E10" s="50"/>
    </row>
    <row r="11" spans="1:5" x14ac:dyDescent="0.2">
      <c r="A11" s="23" t="s">
        <v>105</v>
      </c>
      <c r="B11" s="23"/>
      <c r="C11" s="23"/>
      <c r="D11" s="23"/>
      <c r="E11" s="50"/>
    </row>
    <row r="12" spans="1:5" x14ac:dyDescent="0.2">
      <c r="A12" s="23"/>
      <c r="B12" s="23">
        <v>0</v>
      </c>
      <c r="C12" s="23">
        <v>0</v>
      </c>
      <c r="D12" s="23">
        <v>0</v>
      </c>
      <c r="E12" s="50"/>
    </row>
    <row r="13" spans="1:5" x14ac:dyDescent="0.2">
      <c r="A13" s="23"/>
      <c r="B13" s="23"/>
      <c r="C13" s="23"/>
      <c r="D13" s="23"/>
      <c r="E13" s="50"/>
    </row>
    <row r="14" spans="1:5" x14ac:dyDescent="0.2">
      <c r="A14" s="23"/>
      <c r="B14" s="23"/>
      <c r="C14" s="23"/>
      <c r="D14" s="23"/>
      <c r="E14" s="50"/>
    </row>
    <row r="15" spans="1:5" x14ac:dyDescent="0.2">
      <c r="A15" s="23"/>
      <c r="B15" s="23"/>
      <c r="C15" s="23"/>
      <c r="D15" s="23"/>
      <c r="E15" s="50"/>
    </row>
    <row r="16" spans="1:5" x14ac:dyDescent="0.2">
      <c r="A16" s="23"/>
      <c r="B16" s="23"/>
      <c r="C16" s="23"/>
      <c r="D16" s="23"/>
      <c r="E16" s="50"/>
    </row>
    <row r="17" spans="1:5" x14ac:dyDescent="0.2">
      <c r="A17" s="23"/>
      <c r="B17" s="23"/>
      <c r="C17" s="23"/>
      <c r="D17" s="23"/>
      <c r="E17" s="50"/>
    </row>
    <row r="18" spans="1:5" x14ac:dyDescent="0.2">
      <c r="A18" s="23"/>
      <c r="B18" s="23">
        <v>0</v>
      </c>
      <c r="C18" s="23">
        <v>0</v>
      </c>
      <c r="D18" s="23">
        <v>0</v>
      </c>
      <c r="E18" s="50"/>
    </row>
    <row r="19" spans="1:5" x14ac:dyDescent="0.2">
      <c r="A19" s="23"/>
      <c r="B19" s="23">
        <v>0</v>
      </c>
      <c r="C19" s="23">
        <v>0</v>
      </c>
      <c r="D19" s="23">
        <v>0</v>
      </c>
      <c r="E19" s="50"/>
    </row>
    <row r="20" spans="1:5" x14ac:dyDescent="0.2">
      <c r="A20" s="23"/>
      <c r="B20" s="23"/>
      <c r="C20" s="23"/>
      <c r="D20" s="23"/>
      <c r="E20" s="50"/>
    </row>
    <row r="21" spans="1:5" x14ac:dyDescent="0.2">
      <c r="A21" s="23" t="s">
        <v>122</v>
      </c>
      <c r="B21" s="23"/>
      <c r="C21" s="23"/>
      <c r="D21" s="23"/>
      <c r="E21" s="50"/>
    </row>
    <row r="22" spans="1:5" x14ac:dyDescent="0.2">
      <c r="A22" s="23"/>
      <c r="B22" s="23">
        <v>0</v>
      </c>
      <c r="C22" s="23">
        <v>0</v>
      </c>
      <c r="D22" s="23">
        <v>0</v>
      </c>
      <c r="E22" s="50"/>
    </row>
    <row r="23" spans="1:5" x14ac:dyDescent="0.2">
      <c r="A23" s="23"/>
      <c r="B23" s="23">
        <v>0</v>
      </c>
      <c r="C23" s="23">
        <v>0</v>
      </c>
      <c r="D23" s="23">
        <v>0</v>
      </c>
      <c r="E23" s="50"/>
    </row>
    <row r="24" spans="1:5" x14ac:dyDescent="0.2">
      <c r="A24" s="23"/>
      <c r="B24" s="23">
        <v>0</v>
      </c>
      <c r="C24" s="23">
        <v>0</v>
      </c>
      <c r="D24" s="23">
        <v>0</v>
      </c>
      <c r="E24" s="50"/>
    </row>
    <row r="25" spans="1:5" x14ac:dyDescent="0.2">
      <c r="A25" s="23"/>
      <c r="B25" s="23">
        <v>0</v>
      </c>
      <c r="C25" s="23">
        <v>0</v>
      </c>
      <c r="D25" s="23">
        <v>0</v>
      </c>
      <c r="E25" s="50"/>
    </row>
    <row r="26" spans="1:5" x14ac:dyDescent="0.2">
      <c r="A26" s="23"/>
      <c r="B26" s="23">
        <v>0</v>
      </c>
      <c r="C26" s="23">
        <v>0</v>
      </c>
      <c r="D26" s="23">
        <v>0</v>
      </c>
      <c r="E26" s="50"/>
    </row>
    <row r="27" spans="1:5" x14ac:dyDescent="0.2">
      <c r="A27" s="23"/>
      <c r="B27" s="23">
        <v>0</v>
      </c>
      <c r="C27" s="23">
        <v>0</v>
      </c>
      <c r="D27" s="23">
        <v>0</v>
      </c>
      <c r="E27" s="50"/>
    </row>
    <row r="28" spans="1:5" x14ac:dyDescent="0.2">
      <c r="A28" s="23"/>
      <c r="B28" s="23">
        <v>0</v>
      </c>
      <c r="C28" s="23">
        <v>0</v>
      </c>
      <c r="D28" s="23">
        <v>0</v>
      </c>
      <c r="E28" s="50"/>
    </row>
    <row r="29" spans="1:5" x14ac:dyDescent="0.2">
      <c r="A29" s="23"/>
      <c r="B29" s="23">
        <v>0</v>
      </c>
      <c r="C29" s="23">
        <v>0</v>
      </c>
      <c r="D29" s="23">
        <v>0</v>
      </c>
      <c r="E29" s="50"/>
    </row>
    <row r="30" spans="1:5" x14ac:dyDescent="0.2">
      <c r="A30" s="23"/>
      <c r="B30" s="23">
        <v>0</v>
      </c>
      <c r="C30" s="23">
        <v>0</v>
      </c>
      <c r="D30" s="23">
        <v>0</v>
      </c>
      <c r="E30" s="50"/>
    </row>
    <row r="31" spans="1:5" x14ac:dyDescent="0.2">
      <c r="A31" s="23"/>
      <c r="B31" s="23">
        <v>0</v>
      </c>
      <c r="C31" s="23">
        <v>0</v>
      </c>
      <c r="D31" s="23">
        <v>0</v>
      </c>
      <c r="E31" s="50"/>
    </row>
    <row r="32" spans="1:5" x14ac:dyDescent="0.2">
      <c r="A32" s="23"/>
      <c r="B32" s="23">
        <v>0</v>
      </c>
      <c r="C32" s="23">
        <v>0</v>
      </c>
      <c r="D32" s="23">
        <v>0</v>
      </c>
      <c r="E32" s="50"/>
    </row>
    <row r="33" spans="1:5" x14ac:dyDescent="0.2">
      <c r="A33" s="23"/>
      <c r="B33" s="23">
        <v>0</v>
      </c>
      <c r="C33" s="23">
        <v>0</v>
      </c>
      <c r="D33" s="23">
        <v>0</v>
      </c>
      <c r="E33" s="50"/>
    </row>
    <row r="34" spans="1:5" x14ac:dyDescent="0.2">
      <c r="A34" s="23"/>
      <c r="B34" s="23">
        <v>0</v>
      </c>
      <c r="C34" s="23">
        <v>0</v>
      </c>
      <c r="D34" s="23">
        <v>0</v>
      </c>
      <c r="E34" s="50"/>
    </row>
    <row r="35" spans="1:5" x14ac:dyDescent="0.2">
      <c r="A35" s="23"/>
      <c r="B35" s="22"/>
      <c r="C35" s="22"/>
      <c r="D35" s="22"/>
      <c r="E35" s="50"/>
    </row>
    <row r="36" spans="1:5" ht="15.75" thickBot="1" x14ac:dyDescent="0.25">
      <c r="A36" s="23" t="s">
        <v>165</v>
      </c>
      <c r="B36" s="23">
        <f>SUM(B10:B35)</f>
        <v>0</v>
      </c>
      <c r="C36" s="23">
        <f>SUM(C10:C35)</f>
        <v>0</v>
      </c>
      <c r="D36" s="66">
        <f>SUM(D10:D35)</f>
        <v>0</v>
      </c>
      <c r="E36" s="50"/>
    </row>
    <row r="37" spans="1:5" ht="15.75" thickTop="1" x14ac:dyDescent="0.2">
      <c r="A37" s="10"/>
      <c r="B37" s="46" t="s">
        <v>296</v>
      </c>
      <c r="C37" s="46" t="s">
        <v>168</v>
      </c>
      <c r="D37" s="8" t="s">
        <v>297</v>
      </c>
    </row>
    <row r="40" spans="1:5" x14ac:dyDescent="0.2">
      <c r="A40" s="11" t="s">
        <v>29</v>
      </c>
      <c r="B40" s="20"/>
      <c r="C40" s="20"/>
      <c r="D40" s="20"/>
      <c r="E40" s="21"/>
    </row>
    <row r="41" spans="1:5" x14ac:dyDescent="0.2">
      <c r="A41" s="48"/>
      <c r="B41" s="20"/>
      <c r="C41" s="20"/>
      <c r="D41" s="20"/>
      <c r="E41" s="21"/>
    </row>
    <row r="42" spans="1:5" x14ac:dyDescent="0.2">
      <c r="A42" s="28" t="s">
        <v>180</v>
      </c>
      <c r="B42" s="134" t="str">
        <f>B5</f>
        <v>12/31/2025</v>
      </c>
      <c r="E42" s="30"/>
    </row>
    <row r="43" spans="1:5" x14ac:dyDescent="0.2">
      <c r="A43" s="23"/>
      <c r="E43" s="30"/>
    </row>
    <row r="44" spans="1:5" x14ac:dyDescent="0.2">
      <c r="A44" s="22"/>
      <c r="B44" s="18" t="s">
        <v>32</v>
      </c>
      <c r="C44" s="22"/>
      <c r="D44" s="22"/>
      <c r="E44" s="31"/>
    </row>
    <row r="45" spans="1:5" x14ac:dyDescent="0.2">
      <c r="A45" s="23" t="s">
        <v>90</v>
      </c>
      <c r="B45" s="24" t="s">
        <v>184</v>
      </c>
      <c r="C45" s="24" t="s">
        <v>92</v>
      </c>
      <c r="D45" s="27" t="s">
        <v>185</v>
      </c>
      <c r="E45" s="135" t="s">
        <v>394</v>
      </c>
    </row>
    <row r="46" spans="1:5" x14ac:dyDescent="0.2">
      <c r="A46" s="23" t="s">
        <v>186</v>
      </c>
      <c r="B46" s="24" t="s">
        <v>97</v>
      </c>
      <c r="C46" s="24" t="s">
        <v>76</v>
      </c>
      <c r="D46" s="27" t="s">
        <v>66</v>
      </c>
      <c r="E46" s="136" t="s">
        <v>76</v>
      </c>
    </row>
    <row r="47" spans="1:5" x14ac:dyDescent="0.2">
      <c r="A47" s="22"/>
      <c r="B47" s="22"/>
      <c r="C47" s="22"/>
      <c r="D47" s="22"/>
      <c r="E47" s="31"/>
    </row>
    <row r="48" spans="1:5" x14ac:dyDescent="0.2">
      <c r="A48" s="23" t="s">
        <v>105</v>
      </c>
      <c r="B48" s="23"/>
      <c r="C48" s="23"/>
      <c r="D48" s="23"/>
      <c r="E48" s="25"/>
    </row>
    <row r="49" spans="1:5" x14ac:dyDescent="0.2">
      <c r="A49" s="23"/>
      <c r="B49" s="23">
        <v>0</v>
      </c>
      <c r="C49" s="23">
        <v>0</v>
      </c>
      <c r="D49" s="23">
        <v>0</v>
      </c>
      <c r="E49" s="25">
        <v>0</v>
      </c>
    </row>
    <row r="50" spans="1:5" x14ac:dyDescent="0.2">
      <c r="A50" s="23"/>
      <c r="B50" s="23">
        <v>0</v>
      </c>
      <c r="C50" s="23">
        <v>0</v>
      </c>
      <c r="D50" s="23">
        <v>0</v>
      </c>
      <c r="E50" s="25">
        <v>0</v>
      </c>
    </row>
    <row r="51" spans="1:5" x14ac:dyDescent="0.2">
      <c r="A51" s="23"/>
      <c r="B51" s="23">
        <v>0</v>
      </c>
      <c r="C51" s="23">
        <v>0</v>
      </c>
      <c r="D51" s="23">
        <v>0</v>
      </c>
      <c r="E51" s="25">
        <v>0</v>
      </c>
    </row>
    <row r="52" spans="1:5" x14ac:dyDescent="0.2">
      <c r="A52" s="23"/>
      <c r="B52" s="23"/>
      <c r="C52" s="23"/>
      <c r="D52" s="23"/>
      <c r="E52" s="25"/>
    </row>
    <row r="53" spans="1:5" x14ac:dyDescent="0.2">
      <c r="A53" s="23" t="s">
        <v>122</v>
      </c>
      <c r="B53" s="23"/>
      <c r="C53" s="23"/>
      <c r="D53" s="23"/>
      <c r="E53" s="25"/>
    </row>
    <row r="54" spans="1:5" x14ac:dyDescent="0.2">
      <c r="A54" s="23"/>
      <c r="B54" s="23">
        <v>0</v>
      </c>
      <c r="C54" s="23">
        <v>0</v>
      </c>
      <c r="D54" s="23">
        <v>0</v>
      </c>
      <c r="E54" s="25">
        <v>0</v>
      </c>
    </row>
    <row r="55" spans="1:5" x14ac:dyDescent="0.2">
      <c r="A55" s="23"/>
      <c r="B55" s="23">
        <v>0</v>
      </c>
      <c r="C55" s="23">
        <v>0</v>
      </c>
      <c r="D55" s="23">
        <v>0</v>
      </c>
      <c r="E55" s="25">
        <v>0</v>
      </c>
    </row>
    <row r="56" spans="1:5" x14ac:dyDescent="0.2">
      <c r="A56" s="23"/>
      <c r="B56" s="23">
        <v>0</v>
      </c>
      <c r="C56" s="23">
        <v>0</v>
      </c>
      <c r="D56" s="23">
        <v>0</v>
      </c>
      <c r="E56" s="25">
        <v>0</v>
      </c>
    </row>
    <row r="57" spans="1:5" x14ac:dyDescent="0.2">
      <c r="A57" s="23"/>
      <c r="B57" s="23">
        <v>0</v>
      </c>
      <c r="C57" s="23">
        <v>0</v>
      </c>
      <c r="D57" s="23">
        <v>0</v>
      </c>
      <c r="E57" s="25">
        <v>0</v>
      </c>
    </row>
    <row r="58" spans="1:5" x14ac:dyDescent="0.2">
      <c r="A58" s="23"/>
      <c r="B58" s="23">
        <v>0</v>
      </c>
      <c r="C58" s="23">
        <v>0</v>
      </c>
      <c r="D58" s="23">
        <v>0</v>
      </c>
      <c r="E58" s="25">
        <v>0</v>
      </c>
    </row>
    <row r="59" spans="1:5" x14ac:dyDescent="0.2">
      <c r="A59" s="23"/>
      <c r="B59" s="23">
        <v>0</v>
      </c>
      <c r="C59" s="23">
        <v>0</v>
      </c>
      <c r="D59" s="23">
        <v>0</v>
      </c>
      <c r="E59" s="25">
        <v>0</v>
      </c>
    </row>
    <row r="60" spans="1:5" x14ac:dyDescent="0.2">
      <c r="A60" s="23"/>
      <c r="B60" s="23">
        <v>0</v>
      </c>
      <c r="C60" s="23">
        <v>0</v>
      </c>
      <c r="D60" s="23">
        <v>0</v>
      </c>
      <c r="E60" s="25">
        <v>0</v>
      </c>
    </row>
    <row r="61" spans="1:5" x14ac:dyDescent="0.2">
      <c r="A61" s="23"/>
      <c r="B61" s="23">
        <v>0</v>
      </c>
      <c r="C61" s="23">
        <v>0</v>
      </c>
      <c r="D61" s="23">
        <v>0</v>
      </c>
      <c r="E61" s="25">
        <v>0</v>
      </c>
    </row>
    <row r="62" spans="1:5" x14ac:dyDescent="0.2">
      <c r="A62" s="23"/>
      <c r="B62" s="23">
        <v>0</v>
      </c>
      <c r="C62" s="23">
        <v>0</v>
      </c>
      <c r="D62" s="23">
        <v>0</v>
      </c>
      <c r="E62" s="25">
        <v>0</v>
      </c>
    </row>
    <row r="63" spans="1:5" x14ac:dyDescent="0.2">
      <c r="A63" s="23"/>
      <c r="B63" s="23">
        <v>0</v>
      </c>
      <c r="C63" s="23">
        <v>0</v>
      </c>
      <c r="D63" s="23">
        <v>0</v>
      </c>
      <c r="E63" s="25">
        <v>0</v>
      </c>
    </row>
    <row r="64" spans="1:5" x14ac:dyDescent="0.2">
      <c r="A64" s="23"/>
      <c r="B64" s="23">
        <v>0</v>
      </c>
      <c r="C64" s="23">
        <v>0</v>
      </c>
      <c r="D64" s="23">
        <v>0</v>
      </c>
      <c r="E64" s="25">
        <v>0</v>
      </c>
    </row>
    <row r="65" spans="1:5" x14ac:dyDescent="0.2">
      <c r="A65" s="23"/>
      <c r="B65" s="23">
        <v>0</v>
      </c>
      <c r="C65" s="23">
        <v>0</v>
      </c>
      <c r="D65" s="23">
        <v>0</v>
      </c>
      <c r="E65" s="25">
        <v>0</v>
      </c>
    </row>
    <row r="66" spans="1:5" x14ac:dyDescent="0.2">
      <c r="A66" s="23"/>
      <c r="B66" s="22"/>
      <c r="C66" s="22"/>
      <c r="D66" s="22"/>
      <c r="E66" s="31"/>
    </row>
    <row r="67" spans="1:5" ht="15.75" thickBot="1" x14ac:dyDescent="0.25">
      <c r="A67" s="23" t="s">
        <v>165</v>
      </c>
      <c r="B67" s="23">
        <f>SUM(B47:B66)</f>
        <v>0</v>
      </c>
      <c r="C67" s="23">
        <f>SUM(C47:C66)</f>
        <v>0</v>
      </c>
      <c r="D67" s="23">
        <f>SUM(D47:D66)</f>
        <v>0</v>
      </c>
      <c r="E67" s="44">
        <f>SUM(E47:E66)</f>
        <v>0</v>
      </c>
    </row>
    <row r="68" spans="1:5" ht="15.75" thickTop="1" x14ac:dyDescent="0.2">
      <c r="A68" s="10"/>
      <c r="B68" s="45"/>
      <c r="C68" s="46" t="s">
        <v>212</v>
      </c>
      <c r="D68" s="46"/>
      <c r="E68" s="45"/>
    </row>
    <row r="70" spans="1:5" x14ac:dyDescent="0.2">
      <c r="A70" s="5" t="s">
        <v>214</v>
      </c>
    </row>
    <row r="71" spans="1:5" x14ac:dyDescent="0.2">
      <c r="A71" s="5" t="s">
        <v>217</v>
      </c>
    </row>
  </sheetData>
  <phoneticPr fontId="9" type="noConversion"/>
  <pageMargins left="0.75" right="0.75" top="0.46" bottom="0.51" header="0.5" footer="0.5"/>
  <pageSetup paperSize="5" scale="9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6"/>
  <sheetViews>
    <sheetView zoomScaleNormal="100" workbookViewId="0"/>
  </sheetViews>
  <sheetFormatPr defaultRowHeight="15" x14ac:dyDescent="0.2"/>
  <cols>
    <col min="1" max="1" width="34.6640625" style="5" customWidth="1"/>
    <col min="2" max="2" width="10.6640625" style="5" customWidth="1"/>
    <col min="3" max="3" width="11.6640625" style="5" customWidth="1"/>
    <col min="4" max="5" width="10.6640625" style="5" customWidth="1"/>
    <col min="6" max="6" width="12.6640625" style="5" customWidth="1"/>
    <col min="7" max="7" width="8.6640625" style="5" customWidth="1"/>
  </cols>
  <sheetData>
    <row r="1" spans="1:7" x14ac:dyDescent="0.2">
      <c r="G1" s="8" t="s">
        <v>178</v>
      </c>
    </row>
    <row r="2" spans="1:7" x14ac:dyDescent="0.2">
      <c r="A2" s="9" t="s">
        <v>4</v>
      </c>
    </row>
    <row r="5" spans="1:7" x14ac:dyDescent="0.2">
      <c r="A5" s="22"/>
      <c r="B5" s="18" t="s">
        <v>23</v>
      </c>
      <c r="C5" s="18" t="s">
        <v>24</v>
      </c>
      <c r="D5" s="18" t="s">
        <v>25</v>
      </c>
      <c r="E5" s="18" t="s">
        <v>26</v>
      </c>
      <c r="F5" s="19" t="s">
        <v>27</v>
      </c>
    </row>
    <row r="6" spans="1:7" x14ac:dyDescent="0.2">
      <c r="A6" s="29" t="s">
        <v>47</v>
      </c>
      <c r="B6" s="24" t="s">
        <v>48</v>
      </c>
      <c r="C6" s="24" t="s">
        <v>48</v>
      </c>
      <c r="D6" s="23" t="s">
        <v>2</v>
      </c>
      <c r="E6" s="24" t="s">
        <v>49</v>
      </c>
      <c r="F6" s="27" t="s">
        <v>50</v>
      </c>
    </row>
    <row r="7" spans="1:7" x14ac:dyDescent="0.2">
      <c r="A7" s="23"/>
      <c r="B7" s="24" t="s">
        <v>60</v>
      </c>
      <c r="C7" s="24" t="s">
        <v>32</v>
      </c>
      <c r="D7" s="23" t="s">
        <v>2</v>
      </c>
      <c r="E7" s="24" t="s">
        <v>32</v>
      </c>
      <c r="F7" s="27" t="s">
        <v>61</v>
      </c>
    </row>
    <row r="8" spans="1:7" x14ac:dyDescent="0.2">
      <c r="A8" s="23" t="s">
        <v>75</v>
      </c>
      <c r="B8" s="24" t="s">
        <v>76</v>
      </c>
      <c r="C8" s="24" t="s">
        <v>77</v>
      </c>
      <c r="D8" s="24" t="s">
        <v>49</v>
      </c>
      <c r="E8" s="24" t="s">
        <v>77</v>
      </c>
      <c r="F8" s="27" t="s">
        <v>78</v>
      </c>
    </row>
    <row r="9" spans="1:7" x14ac:dyDescent="0.2">
      <c r="A9" s="38"/>
      <c r="B9" s="39"/>
      <c r="C9" s="39"/>
      <c r="D9" s="39"/>
      <c r="E9" s="39"/>
      <c r="F9" s="40"/>
    </row>
    <row r="10" spans="1:7" x14ac:dyDescent="0.2">
      <c r="A10" s="23" t="s">
        <v>93</v>
      </c>
      <c r="B10" s="23">
        <v>0</v>
      </c>
      <c r="C10" s="23">
        <v>0</v>
      </c>
      <c r="D10" s="23">
        <v>0</v>
      </c>
      <c r="E10" s="23">
        <v>0</v>
      </c>
      <c r="F10" s="25">
        <f>B10-C10+D10-E10</f>
        <v>0</v>
      </c>
    </row>
    <row r="11" spans="1:7" x14ac:dyDescent="0.2">
      <c r="A11" s="23" t="s">
        <v>98</v>
      </c>
      <c r="B11" s="23">
        <v>0</v>
      </c>
      <c r="C11" s="23">
        <v>0</v>
      </c>
      <c r="D11" s="23">
        <v>0</v>
      </c>
      <c r="E11" s="23">
        <v>0</v>
      </c>
      <c r="F11" s="25">
        <f>B11-C11+D11-E11</f>
        <v>0</v>
      </c>
    </row>
    <row r="12" spans="1:7" x14ac:dyDescent="0.2">
      <c r="A12" s="23" t="s">
        <v>102</v>
      </c>
      <c r="B12" s="23">
        <v>0</v>
      </c>
      <c r="C12" s="23">
        <v>0</v>
      </c>
      <c r="D12" s="23">
        <v>0</v>
      </c>
      <c r="E12" s="23">
        <v>0</v>
      </c>
      <c r="F12" s="25">
        <f>B12-C12+D12-E12</f>
        <v>0</v>
      </c>
    </row>
    <row r="13" spans="1:7" x14ac:dyDescent="0.2">
      <c r="A13" s="23" t="s">
        <v>106</v>
      </c>
      <c r="B13" s="23">
        <v>0</v>
      </c>
      <c r="C13" s="23">
        <v>0</v>
      </c>
      <c r="D13" s="23">
        <v>0</v>
      </c>
      <c r="E13" s="23">
        <v>0</v>
      </c>
      <c r="F13" s="25">
        <f>B13-C13+D13-E13</f>
        <v>0</v>
      </c>
    </row>
    <row r="14" spans="1:7" x14ac:dyDescent="0.2">
      <c r="A14" s="23" t="s">
        <v>408</v>
      </c>
      <c r="B14" s="23">
        <v>0</v>
      </c>
      <c r="C14" s="23">
        <v>0</v>
      </c>
      <c r="D14" s="23">
        <v>0</v>
      </c>
      <c r="E14" s="23">
        <v>0</v>
      </c>
      <c r="F14" s="25">
        <f>B14-C14+D14-E14</f>
        <v>0</v>
      </c>
    </row>
    <row r="15" spans="1:7" x14ac:dyDescent="0.2">
      <c r="A15" s="23"/>
      <c r="B15" s="23"/>
      <c r="C15" s="23"/>
      <c r="D15" s="23"/>
      <c r="E15" s="23"/>
      <c r="F15" s="25"/>
    </row>
    <row r="16" spans="1:7" x14ac:dyDescent="0.2">
      <c r="A16" s="23"/>
      <c r="B16" s="22"/>
      <c r="C16" s="22"/>
      <c r="D16" s="22"/>
      <c r="E16" s="22"/>
      <c r="F16" s="31"/>
    </row>
    <row r="17" spans="1:7" ht="15.75" thickBot="1" x14ac:dyDescent="0.25">
      <c r="A17" s="23" t="s">
        <v>120</v>
      </c>
      <c r="B17" s="23">
        <f>SUM(B10:B16)</f>
        <v>0</v>
      </c>
      <c r="C17" s="23">
        <f>SUM(C10:C16)</f>
        <v>0</v>
      </c>
      <c r="D17" s="23">
        <f>SUM(D10:D16)</f>
        <v>0</v>
      </c>
      <c r="E17" s="23">
        <f>SUM(E10:E16)</f>
        <v>0</v>
      </c>
      <c r="F17" s="44">
        <f>B17-C17+D17-E17</f>
        <v>0</v>
      </c>
    </row>
    <row r="18" spans="1:7" ht="15.75" thickTop="1" x14ac:dyDescent="0.2">
      <c r="A18" s="10"/>
      <c r="B18" s="45" t="s">
        <v>298</v>
      </c>
      <c r="C18" s="45"/>
      <c r="D18" s="45"/>
      <c r="E18" s="45"/>
      <c r="F18" s="46" t="s">
        <v>123</v>
      </c>
    </row>
    <row r="22" spans="1:7" x14ac:dyDescent="0.2">
      <c r="A22" s="22"/>
      <c r="B22" s="18" t="s">
        <v>28</v>
      </c>
      <c r="C22" s="18" t="s">
        <v>34</v>
      </c>
      <c r="D22" s="18" t="s">
        <v>35</v>
      </c>
      <c r="E22" s="18" t="s">
        <v>131</v>
      </c>
      <c r="F22" s="18" t="s">
        <v>132</v>
      </c>
      <c r="G22" s="31"/>
    </row>
    <row r="23" spans="1:7" x14ac:dyDescent="0.2">
      <c r="A23" s="29" t="s">
        <v>139</v>
      </c>
      <c r="B23" s="24" t="s">
        <v>48</v>
      </c>
      <c r="C23" s="24" t="s">
        <v>48</v>
      </c>
      <c r="D23" s="23" t="s">
        <v>2</v>
      </c>
      <c r="E23" s="24" t="s">
        <v>49</v>
      </c>
      <c r="F23" s="24" t="s">
        <v>140</v>
      </c>
      <c r="G23" s="27" t="s">
        <v>141</v>
      </c>
    </row>
    <row r="24" spans="1:7" x14ac:dyDescent="0.2">
      <c r="A24" s="23"/>
      <c r="B24" s="24" t="s">
        <v>60</v>
      </c>
      <c r="C24" s="24" t="s">
        <v>32</v>
      </c>
      <c r="D24" s="23" t="s">
        <v>2</v>
      </c>
      <c r="E24" s="24" t="s">
        <v>32</v>
      </c>
      <c r="F24" s="24" t="s">
        <v>61</v>
      </c>
      <c r="G24" s="27" t="s">
        <v>145</v>
      </c>
    </row>
    <row r="25" spans="1:7" x14ac:dyDescent="0.2">
      <c r="A25" s="23" t="s">
        <v>75</v>
      </c>
      <c r="B25" s="24" t="s">
        <v>76</v>
      </c>
      <c r="C25" s="24" t="s">
        <v>77</v>
      </c>
      <c r="D25" s="24" t="s">
        <v>49</v>
      </c>
      <c r="E25" s="24" t="s">
        <v>77</v>
      </c>
      <c r="F25" s="24" t="s">
        <v>151</v>
      </c>
      <c r="G25" s="27" t="s">
        <v>152</v>
      </c>
    </row>
    <row r="26" spans="1:7" x14ac:dyDescent="0.2">
      <c r="A26" s="22"/>
      <c r="B26" s="22"/>
      <c r="C26" s="22"/>
      <c r="D26" s="22"/>
      <c r="E26" s="22"/>
      <c r="F26" s="22"/>
      <c r="G26" s="31"/>
    </row>
    <row r="27" spans="1:7" x14ac:dyDescent="0.2">
      <c r="A27" s="23" t="s">
        <v>93</v>
      </c>
      <c r="B27" s="23">
        <v>0</v>
      </c>
      <c r="C27" s="23">
        <v>0</v>
      </c>
      <c r="D27" s="23">
        <v>0</v>
      </c>
      <c r="E27" s="23">
        <v>0</v>
      </c>
      <c r="F27" s="23">
        <f>B27-C27+D27-E27</f>
        <v>0</v>
      </c>
      <c r="G27" s="1">
        <f>IF(ISERR(F27/F10),0,F27/F10)</f>
        <v>0</v>
      </c>
    </row>
    <row r="28" spans="1:7" x14ac:dyDescent="0.2">
      <c r="A28" s="23" t="s">
        <v>98</v>
      </c>
      <c r="B28" s="23">
        <v>0</v>
      </c>
      <c r="C28" s="23">
        <v>0</v>
      </c>
      <c r="D28" s="23">
        <v>0</v>
      </c>
      <c r="E28" s="23">
        <v>0</v>
      </c>
      <c r="F28" s="23">
        <f>B28-C28+D28-E28</f>
        <v>0</v>
      </c>
      <c r="G28" s="1">
        <f>IF(ISERR(F28/F11),0,F28/F11)</f>
        <v>0</v>
      </c>
    </row>
    <row r="29" spans="1:7" x14ac:dyDescent="0.2">
      <c r="A29" s="23" t="s">
        <v>102</v>
      </c>
      <c r="B29" s="23">
        <v>0</v>
      </c>
      <c r="C29" s="23">
        <v>0</v>
      </c>
      <c r="D29" s="23">
        <v>0</v>
      </c>
      <c r="E29" s="23">
        <v>0</v>
      </c>
      <c r="F29" s="23">
        <f>B29-C29+D29-E29</f>
        <v>0</v>
      </c>
      <c r="G29" s="1">
        <f>IF(ISERR(F29/F12),0,F29/F12)</f>
        <v>0</v>
      </c>
    </row>
    <row r="30" spans="1:7" x14ac:dyDescent="0.2">
      <c r="A30" s="23" t="s">
        <v>106</v>
      </c>
      <c r="B30" s="23">
        <v>0</v>
      </c>
      <c r="C30" s="23">
        <v>0</v>
      </c>
      <c r="D30" s="23">
        <v>0</v>
      </c>
      <c r="E30" s="23">
        <v>0</v>
      </c>
      <c r="F30" s="23">
        <f>B30-C30+D30-E30</f>
        <v>0</v>
      </c>
      <c r="G30" s="1">
        <f>IF(ISERR(F30/F13),0,F30/F13)</f>
        <v>0</v>
      </c>
    </row>
    <row r="31" spans="1:7" x14ac:dyDescent="0.2">
      <c r="A31" s="23" t="s">
        <v>407</v>
      </c>
      <c r="B31" s="23">
        <v>0</v>
      </c>
      <c r="C31" s="23">
        <v>0</v>
      </c>
      <c r="D31" s="23">
        <v>0</v>
      </c>
      <c r="E31" s="23">
        <v>0</v>
      </c>
      <c r="F31" s="23">
        <f>B31-C31+D31-E31</f>
        <v>0</v>
      </c>
      <c r="G31" s="1">
        <f>IF(ISERR(F31/F14),0,F31/F14)</f>
        <v>0</v>
      </c>
    </row>
    <row r="32" spans="1:7" x14ac:dyDescent="0.2">
      <c r="A32" s="96"/>
      <c r="B32" s="23"/>
      <c r="C32" s="23"/>
      <c r="D32" s="23"/>
      <c r="E32" s="23"/>
      <c r="F32" s="23"/>
      <c r="G32" s="1"/>
    </row>
    <row r="33" spans="1:7" x14ac:dyDescent="0.2">
      <c r="A33" s="23"/>
      <c r="B33" s="22"/>
      <c r="C33" s="22"/>
      <c r="D33" s="22"/>
      <c r="E33" s="22"/>
      <c r="F33" s="22"/>
      <c r="G33" s="2"/>
    </row>
    <row r="34" spans="1:7" ht="15.75" thickBot="1" x14ac:dyDescent="0.25">
      <c r="A34" s="23" t="s">
        <v>120</v>
      </c>
      <c r="B34" s="23">
        <f>SUM(B26:B33)</f>
        <v>0</v>
      </c>
      <c r="C34" s="23">
        <f>SUM(C26:C33)</f>
        <v>0</v>
      </c>
      <c r="D34" s="23">
        <f>SUM(D26:D33)</f>
        <v>0</v>
      </c>
      <c r="E34" s="23">
        <f>SUM(E26:E33)</f>
        <v>0</v>
      </c>
      <c r="F34" s="23">
        <f>B34-C34+D34-E34</f>
        <v>0</v>
      </c>
      <c r="G34" s="3">
        <f>IF(ISERR(F34/F17),0,F34/F17)</f>
        <v>0</v>
      </c>
    </row>
    <row r="35" spans="1:7" ht="15.75" thickTop="1" x14ac:dyDescent="0.2">
      <c r="A35" s="10"/>
      <c r="B35" s="45" t="s">
        <v>299</v>
      </c>
      <c r="C35" s="45"/>
      <c r="D35" s="45"/>
      <c r="E35" s="45"/>
      <c r="F35" s="46" t="s">
        <v>170</v>
      </c>
      <c r="G35" s="45"/>
    </row>
    <row r="36" spans="1:7" x14ac:dyDescent="0.2">
      <c r="B36" s="5" t="s">
        <v>300</v>
      </c>
    </row>
  </sheetData>
  <phoneticPr fontId="9" type="noConversion"/>
  <pageMargins left="0.75" right="0.75" top="0.53" bottom="0.49" header="0.5" footer="0.5"/>
  <pageSetup paperSize="5" scale="95" orientation="landscape" r:id="rId1"/>
  <headerFooter alignWithMargins="0"/>
  <ignoredErrors>
    <ignoredError sqref="B5:F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34"/>
  <sheetViews>
    <sheetView zoomScaleNormal="100" workbookViewId="0"/>
  </sheetViews>
  <sheetFormatPr defaultRowHeight="15" x14ac:dyDescent="0.2"/>
  <cols>
    <col min="1" max="1" width="34.6640625" style="5" customWidth="1"/>
    <col min="2" max="5" width="12.6640625" style="5" customWidth="1"/>
    <col min="6" max="7" width="13.6640625" style="5" customWidth="1"/>
    <col min="8" max="8" width="12.6640625" style="5" customWidth="1"/>
    <col min="9" max="9" width="15.6640625" style="5" customWidth="1"/>
  </cols>
  <sheetData>
    <row r="1" spans="1:9" x14ac:dyDescent="0.2">
      <c r="I1" s="8" t="s">
        <v>181</v>
      </c>
    </row>
    <row r="2" spans="1:9" x14ac:dyDescent="0.2">
      <c r="A2" s="9" t="s">
        <v>5</v>
      </c>
    </row>
    <row r="3" spans="1:9" x14ac:dyDescent="0.2">
      <c r="A3" s="9" t="s">
        <v>16</v>
      </c>
    </row>
    <row r="5" spans="1:9" x14ac:dyDescent="0.2">
      <c r="A5" s="22"/>
      <c r="B5" s="11" t="s">
        <v>33</v>
      </c>
      <c r="C5" s="12"/>
      <c r="D5" s="12"/>
      <c r="E5" s="12"/>
      <c r="F5" s="18" t="s">
        <v>27</v>
      </c>
      <c r="G5" s="18" t="s">
        <v>28</v>
      </c>
      <c r="H5" s="18" t="s">
        <v>34</v>
      </c>
      <c r="I5" s="19" t="s">
        <v>35</v>
      </c>
    </row>
    <row r="6" spans="1:9" x14ac:dyDescent="0.2">
      <c r="A6" s="29" t="s">
        <v>51</v>
      </c>
      <c r="B6" s="18" t="s">
        <v>23</v>
      </c>
      <c r="C6" s="18" t="s">
        <v>24</v>
      </c>
      <c r="D6" s="18" t="s">
        <v>25</v>
      </c>
      <c r="E6" s="18" t="s">
        <v>26</v>
      </c>
      <c r="F6" s="24" t="s">
        <v>50</v>
      </c>
      <c r="G6" s="24" t="s">
        <v>50</v>
      </c>
      <c r="H6" s="24" t="s">
        <v>52</v>
      </c>
      <c r="I6" s="27" t="s">
        <v>53</v>
      </c>
    </row>
    <row r="7" spans="1:9" x14ac:dyDescent="0.2">
      <c r="A7" s="23"/>
      <c r="B7" s="24" t="s">
        <v>62</v>
      </c>
      <c r="C7" s="24" t="s">
        <v>32</v>
      </c>
      <c r="D7" s="24" t="s">
        <v>32</v>
      </c>
      <c r="E7" s="24" t="s">
        <v>63</v>
      </c>
      <c r="F7" s="24" t="s">
        <v>61</v>
      </c>
      <c r="G7" s="24" t="s">
        <v>61</v>
      </c>
      <c r="H7" s="24" t="s">
        <v>64</v>
      </c>
      <c r="I7" s="27" t="s">
        <v>64</v>
      </c>
    </row>
    <row r="8" spans="1:9" x14ac:dyDescent="0.2">
      <c r="A8" s="23" t="s">
        <v>79</v>
      </c>
      <c r="B8" s="24" t="s">
        <v>80</v>
      </c>
      <c r="C8" s="24" t="s">
        <v>76</v>
      </c>
      <c r="D8" s="24" t="s">
        <v>81</v>
      </c>
      <c r="E8" s="24" t="s">
        <v>82</v>
      </c>
      <c r="F8" s="24" t="s">
        <v>16</v>
      </c>
      <c r="G8" s="24" t="s">
        <v>83</v>
      </c>
      <c r="H8" s="24" t="s">
        <v>84</v>
      </c>
      <c r="I8" s="27" t="s">
        <v>85</v>
      </c>
    </row>
    <row r="9" spans="1:9" x14ac:dyDescent="0.2">
      <c r="A9" s="38"/>
      <c r="B9" s="39"/>
      <c r="C9" s="39"/>
      <c r="D9" s="39"/>
      <c r="E9" s="39"/>
      <c r="F9" s="39"/>
      <c r="G9" s="39"/>
      <c r="H9" s="39"/>
      <c r="I9" s="40"/>
    </row>
    <row r="10" spans="1:9" x14ac:dyDescent="0.2">
      <c r="A10" s="23" t="s">
        <v>93</v>
      </c>
      <c r="B10" s="23">
        <v>0</v>
      </c>
      <c r="C10" s="23">
        <v>0</v>
      </c>
      <c r="D10" s="23">
        <v>0</v>
      </c>
      <c r="E10" s="23">
        <f>B10+C10-D10</f>
        <v>0</v>
      </c>
      <c r="F10" s="23">
        <f>+'Page 7'!F10</f>
        <v>0</v>
      </c>
      <c r="G10" s="23">
        <v>0</v>
      </c>
      <c r="H10" s="23">
        <f>E10+F10-G10</f>
        <v>0</v>
      </c>
      <c r="I10" s="1">
        <f>IF(ISERR(H10/'Pages 10-11'!$L$72),0,H10/'Pages 10-11'!$L$72)</f>
        <v>0</v>
      </c>
    </row>
    <row r="11" spans="1:9" x14ac:dyDescent="0.2">
      <c r="A11" s="23" t="s">
        <v>98</v>
      </c>
      <c r="B11" s="23">
        <v>0</v>
      </c>
      <c r="C11" s="23">
        <v>0</v>
      </c>
      <c r="D11" s="23">
        <v>0</v>
      </c>
      <c r="E11" s="23">
        <f>B11+C11-D11</f>
        <v>0</v>
      </c>
      <c r="F11" s="23">
        <f>+'Page 7'!F11</f>
        <v>0</v>
      </c>
      <c r="G11" s="23">
        <v>0</v>
      </c>
      <c r="H11" s="23">
        <f>E11+F11-G11</f>
        <v>0</v>
      </c>
      <c r="I11" s="1">
        <f>IF(ISERR(H11/'Pages 12-13'!$L$72),0,H11/'Pages 12-13'!$L$72)</f>
        <v>0</v>
      </c>
    </row>
    <row r="12" spans="1:9" x14ac:dyDescent="0.2">
      <c r="A12" s="23" t="s">
        <v>102</v>
      </c>
      <c r="B12" s="23">
        <v>0</v>
      </c>
      <c r="C12" s="23">
        <v>0</v>
      </c>
      <c r="D12" s="23">
        <v>0</v>
      </c>
      <c r="E12" s="23">
        <f>B12+C12-D12</f>
        <v>0</v>
      </c>
      <c r="F12" s="23">
        <f>+'Page 7'!F12</f>
        <v>0</v>
      </c>
      <c r="G12" s="23">
        <v>0</v>
      </c>
      <c r="H12" s="23">
        <f>E12+F12-G12</f>
        <v>0</v>
      </c>
      <c r="I12" s="1">
        <f>IF(ISERR(H12/'Pages 14-15'!$L$72),0,H12/'Pages 14-15'!$L$72)</f>
        <v>0</v>
      </c>
    </row>
    <row r="13" spans="1:9" x14ac:dyDescent="0.2">
      <c r="A13" s="23" t="s">
        <v>106</v>
      </c>
      <c r="B13" s="23">
        <v>0</v>
      </c>
      <c r="C13" s="23">
        <v>0</v>
      </c>
      <c r="D13" s="23">
        <v>0</v>
      </c>
      <c r="E13" s="23">
        <f>B13+C13-D13</f>
        <v>0</v>
      </c>
      <c r="F13" s="23">
        <f>+'Page 7'!F13</f>
        <v>0</v>
      </c>
      <c r="G13" s="23">
        <v>0</v>
      </c>
      <c r="H13" s="23">
        <f>E13+F13-G13</f>
        <v>0</v>
      </c>
      <c r="I13" s="1">
        <f>IF(ISERR(H13/'Pages 16-17'!$L$72),0,H13/'Pages 16-17'!$L$72)</f>
        <v>0</v>
      </c>
    </row>
    <row r="14" spans="1:9" x14ac:dyDescent="0.2">
      <c r="A14" s="23" t="s">
        <v>409</v>
      </c>
      <c r="B14" s="23">
        <v>0</v>
      </c>
      <c r="C14" s="23">
        <v>0</v>
      </c>
      <c r="D14" s="23">
        <v>0</v>
      </c>
      <c r="E14" s="23">
        <f>B14+C14-D14</f>
        <v>0</v>
      </c>
      <c r="F14" s="23">
        <f>+'Page 7'!F14</f>
        <v>0</v>
      </c>
      <c r="G14" s="23">
        <v>0</v>
      </c>
      <c r="H14" s="23">
        <f>E14+F14-G14</f>
        <v>0</v>
      </c>
      <c r="I14" s="1">
        <f>IF(ISERR(H14/'Pages 18-19'!$L$72),0,H14/'Pages 18-19'!$L$72)</f>
        <v>0</v>
      </c>
    </row>
    <row r="15" spans="1:9" x14ac:dyDescent="0.2">
      <c r="A15" s="23"/>
      <c r="B15" s="22"/>
      <c r="C15" s="22"/>
      <c r="D15" s="22"/>
      <c r="E15" s="22"/>
      <c r="F15" s="22"/>
      <c r="G15" s="22"/>
      <c r="H15" s="22"/>
      <c r="I15" s="2"/>
    </row>
    <row r="16" spans="1:9" ht="15.75" thickBot="1" x14ac:dyDescent="0.25">
      <c r="A16" s="23" t="s">
        <v>120</v>
      </c>
      <c r="B16" s="23">
        <f t="shared" ref="B16:H16" si="0">SUM(B10:B15)</f>
        <v>0</v>
      </c>
      <c r="C16" s="23">
        <f t="shared" si="0"/>
        <v>0</v>
      </c>
      <c r="D16" s="23">
        <f t="shared" si="0"/>
        <v>0</v>
      </c>
      <c r="E16" s="23">
        <f t="shared" si="0"/>
        <v>0</v>
      </c>
      <c r="F16" s="23">
        <f t="shared" si="0"/>
        <v>0</v>
      </c>
      <c r="G16" s="23">
        <f t="shared" si="0"/>
        <v>0</v>
      </c>
      <c r="H16" s="23">
        <f t="shared" si="0"/>
        <v>0</v>
      </c>
      <c r="I16" s="3">
        <f>IF(ISERR(H16/'Page 9'!$M$19),0,H16/'Page 9'!$M$19)</f>
        <v>0</v>
      </c>
    </row>
    <row r="17" spans="1:9" ht="15.75" thickTop="1" x14ac:dyDescent="0.2">
      <c r="A17" s="10"/>
      <c r="B17" s="45"/>
      <c r="C17" s="45"/>
      <c r="D17" s="45"/>
      <c r="E17" s="45"/>
      <c r="F17" s="46" t="s">
        <v>124</v>
      </c>
      <c r="G17" s="45"/>
      <c r="H17" s="46" t="s">
        <v>125</v>
      </c>
      <c r="I17" s="45"/>
    </row>
    <row r="21" spans="1:9" x14ac:dyDescent="0.2">
      <c r="A21" s="22"/>
      <c r="B21" s="11" t="s">
        <v>133</v>
      </c>
      <c r="C21" s="12"/>
      <c r="D21" s="12"/>
      <c r="E21" s="12"/>
      <c r="F21" s="18" t="s">
        <v>39</v>
      </c>
      <c r="G21" s="18" t="s">
        <v>134</v>
      </c>
      <c r="H21" s="18" t="s">
        <v>135</v>
      </c>
      <c r="I21" s="19" t="s">
        <v>136</v>
      </c>
    </row>
    <row r="22" spans="1:9" x14ac:dyDescent="0.2">
      <c r="A22" s="29" t="s">
        <v>142</v>
      </c>
      <c r="B22" s="18" t="s">
        <v>131</v>
      </c>
      <c r="C22" s="18" t="s">
        <v>132</v>
      </c>
      <c r="D22" s="18" t="s">
        <v>37</v>
      </c>
      <c r="E22" s="18" t="s">
        <v>38</v>
      </c>
      <c r="F22" s="24" t="s">
        <v>140</v>
      </c>
      <c r="G22" s="24" t="s">
        <v>140</v>
      </c>
      <c r="H22" s="24" t="s">
        <v>52</v>
      </c>
      <c r="I22" s="27" t="s">
        <v>53</v>
      </c>
    </row>
    <row r="23" spans="1:9" x14ac:dyDescent="0.2">
      <c r="A23" s="23"/>
      <c r="B23" s="24" t="s">
        <v>62</v>
      </c>
      <c r="C23" s="24" t="s">
        <v>32</v>
      </c>
      <c r="D23" s="24" t="s">
        <v>32</v>
      </c>
      <c r="E23" s="24" t="s">
        <v>63</v>
      </c>
      <c r="F23" s="24" t="s">
        <v>61</v>
      </c>
      <c r="G23" s="24" t="s">
        <v>61</v>
      </c>
      <c r="H23" s="24" t="s">
        <v>146</v>
      </c>
      <c r="I23" s="27" t="s">
        <v>146</v>
      </c>
    </row>
    <row r="24" spans="1:9" x14ac:dyDescent="0.2">
      <c r="A24" s="23" t="s">
        <v>79</v>
      </c>
      <c r="B24" s="24" t="s">
        <v>80</v>
      </c>
      <c r="C24" s="24" t="s">
        <v>76</v>
      </c>
      <c r="D24" s="24" t="s">
        <v>81</v>
      </c>
      <c r="E24" s="24" t="s">
        <v>153</v>
      </c>
      <c r="F24" s="24" t="s">
        <v>16</v>
      </c>
      <c r="G24" s="24" t="s">
        <v>83</v>
      </c>
      <c r="H24" s="24" t="s">
        <v>154</v>
      </c>
      <c r="I24" s="27" t="s">
        <v>85</v>
      </c>
    </row>
    <row r="25" spans="1:9" x14ac:dyDescent="0.2">
      <c r="A25" s="22"/>
      <c r="B25" s="22"/>
      <c r="C25" s="22"/>
      <c r="D25" s="22"/>
      <c r="E25" s="22"/>
      <c r="F25" s="22"/>
      <c r="G25" s="22"/>
      <c r="H25" s="22"/>
      <c r="I25" s="31"/>
    </row>
    <row r="26" spans="1:9" x14ac:dyDescent="0.2">
      <c r="A26" s="23" t="s">
        <v>93</v>
      </c>
      <c r="B26" s="23">
        <v>0</v>
      </c>
      <c r="C26" s="23">
        <v>0</v>
      </c>
      <c r="D26" s="23">
        <v>0</v>
      </c>
      <c r="E26" s="23">
        <f>B26+C26-D26</f>
        <v>0</v>
      </c>
      <c r="F26" s="23">
        <f>+'Page 7'!F27</f>
        <v>0</v>
      </c>
      <c r="G26" s="23">
        <v>0</v>
      </c>
      <c r="H26" s="23">
        <f>E26+F26-G26</f>
        <v>0</v>
      </c>
      <c r="I26" s="1">
        <f>IF(ISERR(H26/'Pages 10-11'!$L$72),0,H26/'Pages 10-11'!$L$72)</f>
        <v>0</v>
      </c>
    </row>
    <row r="27" spans="1:9" x14ac:dyDescent="0.2">
      <c r="A27" s="23" t="s">
        <v>98</v>
      </c>
      <c r="B27" s="23">
        <v>0</v>
      </c>
      <c r="C27" s="23">
        <v>0</v>
      </c>
      <c r="D27" s="23">
        <v>0</v>
      </c>
      <c r="E27" s="23">
        <f>B27+C27-D27</f>
        <v>0</v>
      </c>
      <c r="F27" s="23">
        <f>+'Page 7'!F28</f>
        <v>0</v>
      </c>
      <c r="G27" s="23">
        <v>0</v>
      </c>
      <c r="H27" s="23">
        <f>E27+F27-G27</f>
        <v>0</v>
      </c>
      <c r="I27" s="1">
        <f>IF(ISERR(H27/'Pages 12-13'!$L$72),0,H27/'Pages 12-13'!$L$72)</f>
        <v>0</v>
      </c>
    </row>
    <row r="28" spans="1:9" x14ac:dyDescent="0.2">
      <c r="A28" s="23" t="s">
        <v>102</v>
      </c>
      <c r="B28" s="23">
        <v>0</v>
      </c>
      <c r="C28" s="23">
        <v>0</v>
      </c>
      <c r="D28" s="23">
        <v>0</v>
      </c>
      <c r="E28" s="23">
        <f>B28+C28-D28</f>
        <v>0</v>
      </c>
      <c r="F28" s="23">
        <f>+'Page 7'!F29</f>
        <v>0</v>
      </c>
      <c r="G28" s="23">
        <v>0</v>
      </c>
      <c r="H28" s="23">
        <f>E28+F28-G28</f>
        <v>0</v>
      </c>
      <c r="I28" s="1">
        <f>IF(ISERR(H28/'Pages 14-15'!$L$72),0,H28/'Pages 14-15'!$L$72)</f>
        <v>0</v>
      </c>
    </row>
    <row r="29" spans="1:9" x14ac:dyDescent="0.2">
      <c r="A29" s="23" t="s">
        <v>106</v>
      </c>
      <c r="B29" s="23">
        <v>0</v>
      </c>
      <c r="C29" s="23">
        <v>0</v>
      </c>
      <c r="D29" s="23">
        <v>0</v>
      </c>
      <c r="E29" s="23">
        <f>B29+C29-D29</f>
        <v>0</v>
      </c>
      <c r="F29" s="23">
        <f>+'Page 7'!F30</f>
        <v>0</v>
      </c>
      <c r="G29" s="23">
        <v>0</v>
      </c>
      <c r="H29" s="23">
        <f>E29+F29-G29</f>
        <v>0</v>
      </c>
      <c r="I29" s="1">
        <f>IF(ISERR(H29/'Pages 16-17'!$L$72),0,H29/'Pages 16-17'!$L$72)</f>
        <v>0</v>
      </c>
    </row>
    <row r="30" spans="1:9" x14ac:dyDescent="0.2">
      <c r="A30" s="96" t="s">
        <v>407</v>
      </c>
      <c r="B30" s="23">
        <v>0</v>
      </c>
      <c r="C30" s="23">
        <v>0</v>
      </c>
      <c r="D30" s="23">
        <v>0</v>
      </c>
      <c r="E30" s="23">
        <f>B30+C30-D30</f>
        <v>0</v>
      </c>
      <c r="F30" s="23">
        <f>+'Page 7'!F31</f>
        <v>0</v>
      </c>
      <c r="G30" s="23">
        <v>0</v>
      </c>
      <c r="H30" s="23">
        <f>E30+F30-G30</f>
        <v>0</v>
      </c>
      <c r="I30" s="1">
        <f>IF(ISERR(H30/'Pages 18-19'!$L$72),0,H30/'Pages 18-19'!$L$72)</f>
        <v>0</v>
      </c>
    </row>
    <row r="31" spans="1:9" x14ac:dyDescent="0.2">
      <c r="A31" s="96"/>
      <c r="B31" s="23"/>
      <c r="C31" s="23"/>
      <c r="D31" s="23"/>
      <c r="E31" s="23"/>
      <c r="F31" s="23"/>
      <c r="G31" s="23"/>
      <c r="H31" s="23"/>
      <c r="I31" s="1"/>
    </row>
    <row r="32" spans="1:9" x14ac:dyDescent="0.2">
      <c r="A32" s="23"/>
      <c r="B32" s="22"/>
      <c r="C32" s="22"/>
      <c r="D32" s="22"/>
      <c r="E32" s="22"/>
      <c r="F32" s="22"/>
      <c r="G32" s="22"/>
      <c r="H32" s="22"/>
      <c r="I32" s="2"/>
    </row>
    <row r="33" spans="1:9" ht="15.75" thickBot="1" x14ac:dyDescent="0.25">
      <c r="A33" s="23" t="s">
        <v>120</v>
      </c>
      <c r="B33" s="23">
        <f t="shared" ref="B33:H33" si="1">SUM(B25:B32)</f>
        <v>0</v>
      </c>
      <c r="C33" s="23">
        <f t="shared" si="1"/>
        <v>0</v>
      </c>
      <c r="D33" s="23">
        <f t="shared" si="1"/>
        <v>0</v>
      </c>
      <c r="E33" s="23">
        <f t="shared" si="1"/>
        <v>0</v>
      </c>
      <c r="F33" s="23">
        <f t="shared" si="1"/>
        <v>0</v>
      </c>
      <c r="G33" s="23">
        <f t="shared" si="1"/>
        <v>0</v>
      </c>
      <c r="H33" s="23">
        <f t="shared" si="1"/>
        <v>0</v>
      </c>
      <c r="I33" s="3">
        <f>IF(ISERR(H33/'Page 9'!$M$19),0,H33/'Page 9'!$M$19)</f>
        <v>0</v>
      </c>
    </row>
    <row r="34" spans="1:9" ht="15.75" thickTop="1" x14ac:dyDescent="0.2">
      <c r="A34" s="10"/>
      <c r="B34" s="45"/>
      <c r="C34" s="45"/>
      <c r="D34" s="45"/>
      <c r="E34" s="45"/>
      <c r="F34" s="46" t="s">
        <v>171</v>
      </c>
      <c r="G34" s="45"/>
      <c r="H34" s="46" t="s">
        <v>172</v>
      </c>
      <c r="I34" s="45"/>
    </row>
  </sheetData>
  <phoneticPr fontId="9" type="noConversion"/>
  <pageMargins left="0.75" right="0.75" top="0.49" bottom="0.51" header="0.5" footer="0.5"/>
  <pageSetup paperSize="5" scale="84"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22"/>
  <sheetViews>
    <sheetView zoomScaleNormal="100" workbookViewId="0"/>
  </sheetViews>
  <sheetFormatPr defaultRowHeight="15" x14ac:dyDescent="0.2"/>
  <cols>
    <col min="1" max="14" width="11.5546875" style="5" customWidth="1"/>
  </cols>
  <sheetData>
    <row r="1" spans="1:14" x14ac:dyDescent="0.2">
      <c r="A1" s="5" t="s">
        <v>493</v>
      </c>
      <c r="N1" s="8" t="s">
        <v>147</v>
      </c>
    </row>
    <row r="2" spans="1:14" x14ac:dyDescent="0.2">
      <c r="A2" s="9" t="s">
        <v>6</v>
      </c>
    </row>
    <row r="3" spans="1:14" x14ac:dyDescent="0.2">
      <c r="A3" s="5" t="s">
        <v>17</v>
      </c>
    </row>
    <row r="5" spans="1:14" x14ac:dyDescent="0.2">
      <c r="A5" s="22"/>
      <c r="B5" s="11" t="s">
        <v>36</v>
      </c>
      <c r="C5" s="12"/>
      <c r="D5" s="12"/>
      <c r="E5" s="12"/>
      <c r="F5" s="12"/>
      <c r="G5" s="12"/>
      <c r="H5" s="12"/>
      <c r="I5" s="12"/>
      <c r="J5" s="12"/>
      <c r="K5" s="12"/>
      <c r="L5" s="18" t="s">
        <v>37</v>
      </c>
      <c r="M5" s="18" t="s">
        <v>38</v>
      </c>
      <c r="N5" s="19" t="s">
        <v>39</v>
      </c>
    </row>
    <row r="6" spans="1:14" x14ac:dyDescent="0.2">
      <c r="A6" s="24" t="s">
        <v>54</v>
      </c>
      <c r="B6" s="23"/>
      <c r="L6" s="24"/>
      <c r="M6" s="24" t="s">
        <v>52</v>
      </c>
      <c r="N6" s="27" t="s">
        <v>304</v>
      </c>
    </row>
    <row r="7" spans="1:14" x14ac:dyDescent="0.2">
      <c r="A7" s="24" t="s">
        <v>65</v>
      </c>
      <c r="B7" s="58">
        <f>+C8-1</f>
        <v>2016</v>
      </c>
      <c r="C7" s="22" t="s">
        <v>2</v>
      </c>
      <c r="D7" s="22" t="s">
        <v>2</v>
      </c>
      <c r="E7" s="22" t="s">
        <v>2</v>
      </c>
      <c r="F7" s="22" t="s">
        <v>2</v>
      </c>
      <c r="G7" s="22" t="s">
        <v>2</v>
      </c>
      <c r="H7" s="22" t="s">
        <v>2</v>
      </c>
      <c r="I7" s="22" t="s">
        <v>2</v>
      </c>
      <c r="J7" s="22" t="s">
        <v>2</v>
      </c>
      <c r="K7" s="32" t="s">
        <v>2</v>
      </c>
      <c r="L7" s="61" t="s">
        <v>302</v>
      </c>
      <c r="M7" s="24" t="s">
        <v>66</v>
      </c>
      <c r="N7" s="27" t="s">
        <v>305</v>
      </c>
    </row>
    <row r="8" spans="1:14" x14ac:dyDescent="0.2">
      <c r="A8" s="24" t="s">
        <v>86</v>
      </c>
      <c r="B8" s="24" t="s">
        <v>397</v>
      </c>
      <c r="C8" s="55">
        <f t="shared" ref="C8:I8" si="0">+D8-1</f>
        <v>2017</v>
      </c>
      <c r="D8" s="55">
        <f t="shared" si="0"/>
        <v>2018</v>
      </c>
      <c r="E8" s="55">
        <f t="shared" si="0"/>
        <v>2019</v>
      </c>
      <c r="F8" s="55">
        <f t="shared" si="0"/>
        <v>2020</v>
      </c>
      <c r="G8" s="55">
        <f t="shared" si="0"/>
        <v>2021</v>
      </c>
      <c r="H8" s="55">
        <f t="shared" si="0"/>
        <v>2022</v>
      </c>
      <c r="I8" s="55">
        <f t="shared" si="0"/>
        <v>2023</v>
      </c>
      <c r="J8" s="55">
        <f>+K8-1</f>
        <v>2024</v>
      </c>
      <c r="K8" s="55">
        <f>YEAR('Page 1'!E6)</f>
        <v>2025</v>
      </c>
      <c r="L8" s="24" t="s">
        <v>303</v>
      </c>
      <c r="M8" s="24" t="s">
        <v>88</v>
      </c>
      <c r="N8" s="27" t="s">
        <v>306</v>
      </c>
    </row>
    <row r="9" spans="1:14" x14ac:dyDescent="0.2">
      <c r="A9" s="39"/>
      <c r="B9" s="39"/>
      <c r="C9" s="39"/>
      <c r="D9" s="39"/>
      <c r="E9" s="39"/>
      <c r="F9" s="39"/>
      <c r="G9" s="39"/>
      <c r="H9" s="39"/>
      <c r="I9" s="39"/>
      <c r="J9" s="39"/>
      <c r="K9" s="39"/>
      <c r="L9" s="39"/>
      <c r="M9" s="39"/>
      <c r="N9" s="40"/>
    </row>
    <row r="10" spans="1:14" x14ac:dyDescent="0.2">
      <c r="A10" s="57" t="str">
        <f>(A11-1)&amp;" &amp; Prior"</f>
        <v>2016 &amp; Prior</v>
      </c>
      <c r="B10" s="23">
        <f>+'Pages 10-11'!B63+'Pages 12-13'!B63+'Pages 14-15'!B63+'Pages 16-17'!B63+'Pages 18-19'!B63</f>
        <v>0</v>
      </c>
      <c r="C10" s="23">
        <f>+'Pages 10-11'!C63+'Pages 12-13'!C63+'Pages 14-15'!C63+'Pages 16-17'!C63+'Pages 18-19'!C63</f>
        <v>0</v>
      </c>
      <c r="D10" s="23">
        <f>+'Pages 10-11'!D63+'Pages 12-13'!D63+'Pages 14-15'!D63+'Pages 16-17'!D63+'Pages 18-19'!D63</f>
        <v>0</v>
      </c>
      <c r="E10" s="23">
        <f>+'Pages 10-11'!E63+'Pages 12-13'!E63+'Pages 14-15'!E63+'Pages 16-17'!E63+'Pages 18-19'!E63</f>
        <v>0</v>
      </c>
      <c r="F10" s="23">
        <f>+'Pages 10-11'!F63+'Pages 12-13'!F63+'Pages 14-15'!F63+'Pages 16-17'!F63+'Pages 18-19'!F63</f>
        <v>0</v>
      </c>
      <c r="G10" s="23">
        <f>+'Pages 10-11'!G63+'Pages 12-13'!G63+'Pages 14-15'!G63+'Pages 16-17'!G63+'Pages 18-19'!G63</f>
        <v>0</v>
      </c>
      <c r="H10" s="23">
        <f>+'Pages 10-11'!H63+'Pages 12-13'!H63+'Pages 14-15'!H63+'Pages 16-17'!H63+'Pages 18-19'!H63</f>
        <v>0</v>
      </c>
      <c r="I10" s="23">
        <f>+'Pages 10-11'!I63+'Pages 12-13'!I63+'Pages 14-15'!I63+'Pages 16-17'!I63+'Pages 18-19'!I63</f>
        <v>0</v>
      </c>
      <c r="J10" s="23">
        <f>+'Pages 10-11'!J63+'Pages 12-13'!J63+'Pages 14-15'!J63+'Pages 16-17'!J63+'Pages 18-19'!J63</f>
        <v>0</v>
      </c>
      <c r="K10" s="23">
        <f>+'Pages 10-11'!K63+'Pages 12-13'!K63+'Pages 14-15'!K63+'Pages 16-17'!K63+'Pages 18-19'!K63</f>
        <v>0</v>
      </c>
      <c r="L10" s="23">
        <f>K10-J10</f>
        <v>0</v>
      </c>
      <c r="M10" s="23">
        <f>+'Pages 10-11'!L63+'Pages 12-13'!L63+'Pages 14-15'!L63+'Pages 16-17'!L63+'Pages 18-19'!L63</f>
        <v>0</v>
      </c>
      <c r="N10" s="1">
        <f>IF(K10&gt;0,K10/M10,0)</f>
        <v>0</v>
      </c>
    </row>
    <row r="11" spans="1:14" x14ac:dyDescent="0.2">
      <c r="A11" s="57">
        <f t="shared" ref="A11:A17" si="1">+A12-1</f>
        <v>2017</v>
      </c>
      <c r="B11" s="28" t="s">
        <v>99</v>
      </c>
      <c r="C11" s="23">
        <f>+'Pages 10-11'!C64+'Pages 12-13'!C64+'Pages 14-15'!C64+'Pages 16-17'!C64+'Pages 18-19'!C64</f>
        <v>0</v>
      </c>
      <c r="D11" s="23">
        <f>+'Pages 10-11'!D64+'Pages 12-13'!D64+'Pages 14-15'!D64+'Pages 16-17'!D64+'Pages 18-19'!D64</f>
        <v>0</v>
      </c>
      <c r="E11" s="23">
        <f>+'Pages 10-11'!E64+'Pages 12-13'!E64+'Pages 14-15'!E64+'Pages 16-17'!E64+'Pages 18-19'!E64</f>
        <v>0</v>
      </c>
      <c r="F11" s="23">
        <f>+'Pages 10-11'!F64+'Pages 12-13'!F64+'Pages 14-15'!F64+'Pages 16-17'!F64+'Pages 18-19'!F64</f>
        <v>0</v>
      </c>
      <c r="G11" s="23">
        <f>+'Pages 10-11'!G64+'Pages 12-13'!G64+'Pages 14-15'!G64+'Pages 16-17'!G64+'Pages 18-19'!G64</f>
        <v>0</v>
      </c>
      <c r="H11" s="23">
        <f>+'Pages 10-11'!H64+'Pages 12-13'!H64+'Pages 14-15'!H64+'Pages 16-17'!H64+'Pages 18-19'!H64</f>
        <v>0</v>
      </c>
      <c r="I11" s="23">
        <f>+'Pages 10-11'!I64+'Pages 12-13'!I64+'Pages 14-15'!I64+'Pages 16-17'!I64+'Pages 18-19'!I64</f>
        <v>0</v>
      </c>
      <c r="J11" s="23">
        <f>+'Pages 10-11'!J64+'Pages 12-13'!J64+'Pages 14-15'!J64+'Pages 16-17'!J64+'Pages 18-19'!J64</f>
        <v>0</v>
      </c>
      <c r="K11" s="23">
        <f>+'Pages 10-11'!K64+'Pages 12-13'!K64+'Pages 14-15'!K64+'Pages 16-17'!K64+'Pages 18-19'!K64</f>
        <v>0</v>
      </c>
      <c r="L11" s="23">
        <f t="shared" ref="L11:L18" si="2">K11-J11</f>
        <v>0</v>
      </c>
      <c r="M11" s="23">
        <f>+'Pages 10-11'!L64+'Pages 12-13'!L64+'Pages 14-15'!L64+'Pages 16-17'!L64+'Pages 18-19'!L64</f>
        <v>0</v>
      </c>
      <c r="N11" s="1">
        <f t="shared" ref="N11:N19" si="3">IF(K11&gt;0,K11/M11,0)</f>
        <v>0</v>
      </c>
    </row>
    <row r="12" spans="1:14" x14ac:dyDescent="0.2">
      <c r="A12" s="57">
        <f t="shared" si="1"/>
        <v>2018</v>
      </c>
      <c r="B12" s="28" t="s">
        <v>99</v>
      </c>
      <c r="C12" s="28" t="s">
        <v>99</v>
      </c>
      <c r="D12" s="23">
        <f>+'Pages 10-11'!D65+'Pages 12-13'!D65+'Pages 14-15'!D65+'Pages 16-17'!D65+'Pages 18-19'!D65</f>
        <v>0</v>
      </c>
      <c r="E12" s="23">
        <f>+'Pages 10-11'!E65+'Pages 12-13'!E65+'Pages 14-15'!E65+'Pages 16-17'!E65+'Pages 18-19'!E65</f>
        <v>0</v>
      </c>
      <c r="F12" s="23">
        <f>+'Pages 10-11'!F65+'Pages 12-13'!F65+'Pages 14-15'!F65+'Pages 16-17'!F65+'Pages 18-19'!F65</f>
        <v>0</v>
      </c>
      <c r="G12" s="23">
        <f>+'Pages 10-11'!G65+'Pages 12-13'!G65+'Pages 14-15'!G65+'Pages 16-17'!G65+'Pages 18-19'!G65</f>
        <v>0</v>
      </c>
      <c r="H12" s="23">
        <f>+'Pages 10-11'!H65+'Pages 12-13'!H65+'Pages 14-15'!H65+'Pages 16-17'!H65+'Pages 18-19'!H65</f>
        <v>0</v>
      </c>
      <c r="I12" s="23">
        <f>+'Pages 10-11'!I65+'Pages 12-13'!I65+'Pages 14-15'!I65+'Pages 16-17'!I65+'Pages 18-19'!I65</f>
        <v>0</v>
      </c>
      <c r="J12" s="23">
        <f>+'Pages 10-11'!J65+'Pages 12-13'!J65+'Pages 14-15'!J65+'Pages 16-17'!J65+'Pages 18-19'!J65</f>
        <v>0</v>
      </c>
      <c r="K12" s="23">
        <f>+'Pages 10-11'!K65+'Pages 12-13'!K65+'Pages 14-15'!K65+'Pages 16-17'!K65+'Pages 18-19'!K65</f>
        <v>0</v>
      </c>
      <c r="L12" s="23">
        <f t="shared" si="2"/>
        <v>0</v>
      </c>
      <c r="M12" s="23">
        <f>+'Pages 10-11'!L65+'Pages 12-13'!L65+'Pages 14-15'!L65+'Pages 16-17'!L65+'Pages 18-19'!L65</f>
        <v>0</v>
      </c>
      <c r="N12" s="1">
        <f t="shared" si="3"/>
        <v>0</v>
      </c>
    </row>
    <row r="13" spans="1:14" x14ac:dyDescent="0.2">
      <c r="A13" s="57">
        <f t="shared" si="1"/>
        <v>2019</v>
      </c>
      <c r="B13" s="28" t="s">
        <v>99</v>
      </c>
      <c r="C13" s="28" t="s">
        <v>99</v>
      </c>
      <c r="D13" s="28" t="s">
        <v>99</v>
      </c>
      <c r="E13" s="23">
        <f>+'Pages 10-11'!E66+'Pages 12-13'!E66+'Pages 14-15'!E66+'Pages 16-17'!E66+'Pages 18-19'!E66</f>
        <v>0</v>
      </c>
      <c r="F13" s="23">
        <f>+'Pages 10-11'!F66+'Pages 12-13'!F66+'Pages 14-15'!F66+'Pages 16-17'!F66+'Pages 18-19'!F66</f>
        <v>0</v>
      </c>
      <c r="G13" s="23">
        <f>+'Pages 10-11'!G66+'Pages 12-13'!G66+'Pages 14-15'!G66+'Pages 16-17'!G66+'Pages 18-19'!G66</f>
        <v>0</v>
      </c>
      <c r="H13" s="23">
        <f>+'Pages 10-11'!H66+'Pages 12-13'!H66+'Pages 14-15'!H66+'Pages 16-17'!H66+'Pages 18-19'!H66</f>
        <v>0</v>
      </c>
      <c r="I13" s="23">
        <f>+'Pages 10-11'!I66+'Pages 12-13'!I66+'Pages 14-15'!I66+'Pages 16-17'!I66+'Pages 18-19'!I66</f>
        <v>0</v>
      </c>
      <c r="J13" s="23">
        <f>+'Pages 10-11'!J66+'Pages 12-13'!J66+'Pages 14-15'!J66+'Pages 16-17'!J66+'Pages 18-19'!J66</f>
        <v>0</v>
      </c>
      <c r="K13" s="23">
        <f>+'Pages 10-11'!K66+'Pages 12-13'!K66+'Pages 14-15'!K66+'Pages 16-17'!K66+'Pages 18-19'!K66</f>
        <v>0</v>
      </c>
      <c r="L13" s="23">
        <f t="shared" si="2"/>
        <v>0</v>
      </c>
      <c r="M13" s="23">
        <f>+'Pages 10-11'!L66+'Pages 12-13'!L66+'Pages 14-15'!L66+'Pages 16-17'!L66+'Pages 18-19'!L66</f>
        <v>0</v>
      </c>
      <c r="N13" s="1">
        <f t="shared" si="3"/>
        <v>0</v>
      </c>
    </row>
    <row r="14" spans="1:14" x14ac:dyDescent="0.2">
      <c r="A14" s="57">
        <f t="shared" si="1"/>
        <v>2020</v>
      </c>
      <c r="B14" s="28" t="s">
        <v>99</v>
      </c>
      <c r="C14" s="28" t="s">
        <v>99</v>
      </c>
      <c r="D14" s="28" t="s">
        <v>99</v>
      </c>
      <c r="E14" s="28" t="s">
        <v>99</v>
      </c>
      <c r="F14" s="23">
        <f>+'Pages 10-11'!F67+'Pages 12-13'!F67+'Pages 14-15'!F67+'Pages 16-17'!F67+'Pages 18-19'!F67</f>
        <v>0</v>
      </c>
      <c r="G14" s="23">
        <f>+'Pages 10-11'!G67+'Pages 12-13'!G67+'Pages 14-15'!G67+'Pages 16-17'!G67+'Pages 18-19'!G67</f>
        <v>0</v>
      </c>
      <c r="H14" s="23">
        <f>+'Pages 10-11'!H67+'Pages 12-13'!H67+'Pages 14-15'!H67+'Pages 16-17'!H67+'Pages 18-19'!H67</f>
        <v>0</v>
      </c>
      <c r="I14" s="23">
        <f>+'Pages 10-11'!I67+'Pages 12-13'!I67+'Pages 14-15'!I67+'Pages 16-17'!I67+'Pages 18-19'!I67</f>
        <v>0</v>
      </c>
      <c r="J14" s="23">
        <f>+'Pages 10-11'!J67+'Pages 12-13'!J67+'Pages 14-15'!J67+'Pages 16-17'!J67+'Pages 18-19'!J67</f>
        <v>0</v>
      </c>
      <c r="K14" s="23">
        <f>+'Pages 10-11'!K67+'Pages 12-13'!K67+'Pages 14-15'!K67+'Pages 16-17'!K67+'Pages 18-19'!K67</f>
        <v>0</v>
      </c>
      <c r="L14" s="23">
        <f t="shared" si="2"/>
        <v>0</v>
      </c>
      <c r="M14" s="23">
        <f>+'Pages 10-11'!L67+'Pages 12-13'!L67+'Pages 14-15'!L67+'Pages 16-17'!L67+'Pages 18-19'!L67</f>
        <v>0</v>
      </c>
      <c r="N14" s="1">
        <f t="shared" si="3"/>
        <v>0</v>
      </c>
    </row>
    <row r="15" spans="1:14" x14ac:dyDescent="0.2">
      <c r="A15" s="57">
        <f t="shared" si="1"/>
        <v>2021</v>
      </c>
      <c r="B15" s="28" t="s">
        <v>99</v>
      </c>
      <c r="C15" s="28" t="s">
        <v>99</v>
      </c>
      <c r="D15" s="28" t="s">
        <v>99</v>
      </c>
      <c r="E15" s="28" t="s">
        <v>99</v>
      </c>
      <c r="F15" s="28" t="s">
        <v>99</v>
      </c>
      <c r="G15" s="23">
        <f>+'Pages 10-11'!G68+'Pages 12-13'!G68+'Pages 14-15'!G68+'Pages 16-17'!G68+'Pages 18-19'!G68</f>
        <v>0</v>
      </c>
      <c r="H15" s="23">
        <f>+'Pages 10-11'!H68+'Pages 12-13'!H68+'Pages 14-15'!H68+'Pages 16-17'!H68+'Pages 18-19'!H68</f>
        <v>0</v>
      </c>
      <c r="I15" s="23">
        <f>+'Pages 10-11'!I68+'Pages 12-13'!I68+'Pages 14-15'!I68+'Pages 16-17'!I68+'Pages 18-19'!I68</f>
        <v>0</v>
      </c>
      <c r="J15" s="23">
        <f>+'Pages 10-11'!J68+'Pages 12-13'!J68+'Pages 14-15'!J68+'Pages 16-17'!J68+'Pages 18-19'!J68</f>
        <v>0</v>
      </c>
      <c r="K15" s="23">
        <f>+'Pages 10-11'!K68+'Pages 12-13'!K68+'Pages 14-15'!K68+'Pages 16-17'!K68+'Pages 18-19'!K68</f>
        <v>0</v>
      </c>
      <c r="L15" s="23">
        <f t="shared" si="2"/>
        <v>0</v>
      </c>
      <c r="M15" s="23">
        <f>+'Pages 10-11'!L68+'Pages 12-13'!L68+'Pages 14-15'!L68+'Pages 16-17'!L68+'Pages 18-19'!L68</f>
        <v>0</v>
      </c>
      <c r="N15" s="1">
        <f t="shared" si="3"/>
        <v>0</v>
      </c>
    </row>
    <row r="16" spans="1:14" x14ac:dyDescent="0.2">
      <c r="A16" s="57">
        <f t="shared" si="1"/>
        <v>2022</v>
      </c>
      <c r="B16" s="28" t="s">
        <v>99</v>
      </c>
      <c r="C16" s="28" t="s">
        <v>99</v>
      </c>
      <c r="D16" s="28" t="s">
        <v>99</v>
      </c>
      <c r="E16" s="28" t="s">
        <v>99</v>
      </c>
      <c r="F16" s="28" t="s">
        <v>99</v>
      </c>
      <c r="G16" s="28" t="s">
        <v>99</v>
      </c>
      <c r="H16" s="23">
        <f>+'Pages 10-11'!H69+'Pages 12-13'!H69+'Pages 14-15'!H69+'Pages 16-17'!H69+'Pages 18-19'!H69</f>
        <v>0</v>
      </c>
      <c r="I16" s="23">
        <f>+'Pages 10-11'!I69+'Pages 12-13'!I69+'Pages 14-15'!I69+'Pages 16-17'!I69+'Pages 18-19'!I69</f>
        <v>0</v>
      </c>
      <c r="J16" s="23">
        <f>+'Pages 10-11'!J69+'Pages 12-13'!J69+'Pages 14-15'!J69+'Pages 16-17'!J69+'Pages 18-19'!J69</f>
        <v>0</v>
      </c>
      <c r="K16" s="23">
        <f>+'Pages 10-11'!K69+'Pages 12-13'!K69+'Pages 14-15'!K69+'Pages 16-17'!K69+'Pages 18-19'!K69</f>
        <v>0</v>
      </c>
      <c r="L16" s="23">
        <f t="shared" si="2"/>
        <v>0</v>
      </c>
      <c r="M16" s="23">
        <f>+'Pages 10-11'!L69+'Pages 12-13'!L69+'Pages 14-15'!L69+'Pages 16-17'!L69+'Pages 18-19'!L69</f>
        <v>0</v>
      </c>
      <c r="N16" s="1">
        <f t="shared" si="3"/>
        <v>0</v>
      </c>
    </row>
    <row r="17" spans="1:14" x14ac:dyDescent="0.2">
      <c r="A17" s="57">
        <f t="shared" si="1"/>
        <v>2023</v>
      </c>
      <c r="B17" s="28" t="s">
        <v>99</v>
      </c>
      <c r="C17" s="28" t="s">
        <v>99</v>
      </c>
      <c r="D17" s="28" t="s">
        <v>99</v>
      </c>
      <c r="E17" s="28" t="s">
        <v>99</v>
      </c>
      <c r="F17" s="28" t="s">
        <v>99</v>
      </c>
      <c r="G17" s="28" t="s">
        <v>99</v>
      </c>
      <c r="H17" s="28" t="s">
        <v>99</v>
      </c>
      <c r="I17" s="23">
        <f>+'Pages 10-11'!I70+'Pages 12-13'!I70+'Pages 14-15'!I70+'Pages 16-17'!I70+'Pages 18-19'!I70</f>
        <v>0</v>
      </c>
      <c r="J17" s="23">
        <f>+'Pages 10-11'!J70+'Pages 12-13'!J70+'Pages 14-15'!J70+'Pages 16-17'!J70+'Pages 18-19'!J70</f>
        <v>0</v>
      </c>
      <c r="K17" s="23">
        <f>+'Pages 10-11'!K70+'Pages 12-13'!K70+'Pages 14-15'!K70+'Pages 16-17'!K70+'Pages 18-19'!K70</f>
        <v>0</v>
      </c>
      <c r="L17" s="23">
        <f t="shared" si="2"/>
        <v>0</v>
      </c>
      <c r="M17" s="23">
        <f>+'Pages 10-11'!L70+'Pages 12-13'!L70+'Pages 14-15'!L70+'Pages 16-17'!L70+'Pages 18-19'!L70</f>
        <v>0</v>
      </c>
      <c r="N17" s="1">
        <f t="shared" si="3"/>
        <v>0</v>
      </c>
    </row>
    <row r="18" spans="1:14" x14ac:dyDescent="0.2">
      <c r="A18" s="57">
        <f>+A19-1</f>
        <v>2024</v>
      </c>
      <c r="B18" s="28" t="s">
        <v>99</v>
      </c>
      <c r="C18" s="28" t="s">
        <v>99</v>
      </c>
      <c r="D18" s="28" t="s">
        <v>99</v>
      </c>
      <c r="E18" s="28" t="s">
        <v>99</v>
      </c>
      <c r="F18" s="28" t="s">
        <v>99</v>
      </c>
      <c r="G18" s="28" t="s">
        <v>99</v>
      </c>
      <c r="H18" s="28" t="s">
        <v>99</v>
      </c>
      <c r="I18" s="28" t="s">
        <v>99</v>
      </c>
      <c r="J18" s="23">
        <f>+'Pages 10-11'!J71+'Pages 12-13'!J71+'Pages 14-15'!J71+'Pages 16-17'!J71+'Pages 18-19'!J71</f>
        <v>0</v>
      </c>
      <c r="K18" s="23">
        <f>+'Pages 10-11'!K71+'Pages 12-13'!K71+'Pages 14-15'!K71+'Pages 16-17'!K71+'Pages 18-19'!K71</f>
        <v>0</v>
      </c>
      <c r="L18" s="23">
        <f t="shared" si="2"/>
        <v>0</v>
      </c>
      <c r="M18" s="23">
        <f>+'Pages 10-11'!L71+'Pages 12-13'!L71+'Pages 14-15'!L71+'Pages 16-17'!L71+'Pages 18-19'!L71</f>
        <v>0</v>
      </c>
      <c r="N18" s="1">
        <f t="shared" si="3"/>
        <v>0</v>
      </c>
    </row>
    <row r="19" spans="1:14" x14ac:dyDescent="0.2">
      <c r="A19" s="57">
        <f>+K8</f>
        <v>2025</v>
      </c>
      <c r="B19" s="28" t="s">
        <v>99</v>
      </c>
      <c r="C19" s="28" t="s">
        <v>99</v>
      </c>
      <c r="D19" s="28" t="s">
        <v>99</v>
      </c>
      <c r="E19" s="28" t="s">
        <v>99</v>
      </c>
      <c r="F19" s="28" t="s">
        <v>99</v>
      </c>
      <c r="G19" s="28" t="s">
        <v>99</v>
      </c>
      <c r="H19" s="28" t="s">
        <v>99</v>
      </c>
      <c r="I19" s="28" t="s">
        <v>99</v>
      </c>
      <c r="J19" s="28" t="s">
        <v>99</v>
      </c>
      <c r="K19" s="23">
        <f>+'Pages 10-11'!K72+'Pages 12-13'!K72+'Pages 14-15'!K72+'Pages 16-17'!K72+'Pages 18-19'!K72</f>
        <v>0</v>
      </c>
      <c r="L19" s="28" t="s">
        <v>99</v>
      </c>
      <c r="M19" s="23">
        <f>+'Pages 10-11'!L72+'Pages 12-13'!L72+'Pages 14-15'!L72+'Pages 16-17'!L72+'Pages 18-19'!L72</f>
        <v>0</v>
      </c>
      <c r="N19" s="4">
        <f t="shared" si="3"/>
        <v>0</v>
      </c>
    </row>
    <row r="20" spans="1:14" x14ac:dyDescent="0.2">
      <c r="A20" s="10" t="s">
        <v>2</v>
      </c>
      <c r="B20" s="10"/>
      <c r="C20" s="10"/>
      <c r="D20" s="10"/>
      <c r="E20" s="10"/>
      <c r="F20" s="10"/>
      <c r="G20" s="10"/>
      <c r="H20" s="10"/>
      <c r="I20" s="10"/>
      <c r="J20" s="62" t="s">
        <v>307</v>
      </c>
      <c r="K20" s="63"/>
      <c r="L20" s="64">
        <f>SUM(L10:L19)</f>
        <v>0</v>
      </c>
      <c r="M20" s="10"/>
      <c r="N20" s="10"/>
    </row>
    <row r="21" spans="1:14" x14ac:dyDescent="0.2">
      <c r="A21" s="5" t="s">
        <v>398</v>
      </c>
    </row>
    <row r="22" spans="1:14" x14ac:dyDescent="0.2">
      <c r="A22" s="5" t="s">
        <v>2</v>
      </c>
    </row>
  </sheetData>
  <phoneticPr fontId="9" type="noConversion"/>
  <pageMargins left="0.75" right="0.75" top="1" bottom="1" header="0.5" footer="0.5"/>
  <pageSetup paperSize="5" scale="77"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10</vt:i4>
      </vt:variant>
    </vt:vector>
  </HeadingPairs>
  <TitlesOfParts>
    <vt:vector size="25" baseType="lpstr">
      <vt:lpstr>130124</vt:lpstr>
      <vt:lpstr>Page 1</vt:lpstr>
      <vt:lpstr>Pages 2-3</vt:lpstr>
      <vt:lpstr>Page 4</vt:lpstr>
      <vt:lpstr>Page 5</vt:lpstr>
      <vt:lpstr>Page 6</vt:lpstr>
      <vt:lpstr>Page 7</vt:lpstr>
      <vt:lpstr>Page 8</vt:lpstr>
      <vt:lpstr>Page 9</vt:lpstr>
      <vt:lpstr>Pages 10-11</vt:lpstr>
      <vt:lpstr>Pages 12-13</vt:lpstr>
      <vt:lpstr>Pages 14-15</vt:lpstr>
      <vt:lpstr>Pages 16-17</vt:lpstr>
      <vt:lpstr>Pages 18-19</vt:lpstr>
      <vt:lpstr>Page 20</vt:lpstr>
      <vt:lpstr>\D</vt:lpstr>
      <vt:lpstr>_1DIALOG?_PRINTE</vt:lpstr>
      <vt:lpstr>MESSAGE</vt:lpstr>
      <vt:lpstr>'130124'!Print_Area</vt:lpstr>
      <vt:lpstr>'Page 1'!Print_Area</vt:lpstr>
      <vt:lpstr>'Page 5'!Print_Area</vt:lpstr>
      <vt:lpstr>'Pages 10-11'!Print_Area</vt:lpstr>
      <vt:lpstr>'Pages 12-13'!Print_Area</vt:lpstr>
      <vt:lpstr>PRINTLF</vt:lpstr>
      <vt:lpstr>PRINTSF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NJCAPTIVE Annual Report 2012</dc:title>
  <dc:creator>NJCAPTIVE@dobi.state.nj.us</dc:creator>
  <cp:lastModifiedBy>McKeever, Lucy</cp:lastModifiedBy>
  <cp:lastPrinted>2023-01-12T17:38:05Z</cp:lastPrinted>
  <dcterms:created xsi:type="dcterms:W3CDTF">2011-12-12T21:18:26Z</dcterms:created>
  <dcterms:modified xsi:type="dcterms:W3CDTF">2025-12-17T14:34:37Z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