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1340" windowHeight="4755" activeTab="1"/>
  </bookViews>
  <sheets>
    <sheet name="Input Sheet" sheetId="1" r:id="rId1"/>
    <sheet name="Addendum" sheetId="2" r:id="rId2"/>
    <sheet name="Approval" sheetId="3" r:id="rId3"/>
  </sheets>
  <definedNames>
    <definedName name="_xlnm.Print_Area" localSheetId="1">'Addendum'!$A$1:$L$45</definedName>
    <definedName name="_xlnm.Print_Area" localSheetId="2">'Approval'!$A$1:$N$50</definedName>
    <definedName name="_xlnm.Print_Area" localSheetId="0">'Input Sheet'!$A$1:$F$44</definedName>
  </definedNames>
  <calcPr fullCalcOnLoad="1"/>
</workbook>
</file>

<file path=xl/sharedStrings.xml><?xml version="1.0" encoding="utf-8"?>
<sst xmlns="http://schemas.openxmlformats.org/spreadsheetml/2006/main" count="97" uniqueCount="87">
  <si>
    <t>Board of Education:</t>
  </si>
  <si>
    <t>IN WITNESS WHEREOF, the parties hereto have duly signed this contract addendum.</t>
  </si>
  <si>
    <t xml:space="preserve">Board of Education of:  </t>
  </si>
  <si>
    <t xml:space="preserve">In the County of:  </t>
  </si>
  <si>
    <t xml:space="preserve">Contractor:  </t>
  </si>
  <si>
    <t xml:space="preserve">Terminal Location:  </t>
  </si>
  <si>
    <t xml:space="preserve">Contractor Code:  </t>
  </si>
  <si>
    <t xml:space="preserve">Multi-contract Number:  </t>
  </si>
  <si>
    <t xml:space="preserve">Contract Term - </t>
  </si>
  <si>
    <t xml:space="preserve">From:  </t>
  </si>
  <si>
    <t xml:space="preserve">To:  </t>
  </si>
  <si>
    <t>Contractor Code:</t>
  </si>
  <si>
    <t>Contract Period:</t>
  </si>
  <si>
    <t>Multi-Contract Number:</t>
  </si>
  <si>
    <t xml:space="preserve"> </t>
  </si>
  <si>
    <t xml:space="preserve">Route #:  </t>
  </si>
  <si>
    <t>Signature - Business Administrator/Board Secretary</t>
  </si>
  <si>
    <t>Signature - Local Board President</t>
  </si>
  <si>
    <t>Date</t>
  </si>
  <si>
    <t xml:space="preserve">Notary to the Contractor - Subscribed and sworn before me </t>
  </si>
  <si>
    <t>Notary Public Name</t>
  </si>
  <si>
    <t>Notary Public Signature</t>
  </si>
  <si>
    <t xml:space="preserve">Bid #:  </t>
  </si>
  <si>
    <t xml:space="preserve">Renewal #:  </t>
  </si>
  <si>
    <t xml:space="preserve">Route #:    </t>
  </si>
  <si>
    <t># New Pupils</t>
  </si>
  <si>
    <t># New Vehicles</t>
  </si>
  <si>
    <t># New Miles</t>
  </si>
  <si>
    <t># New Aides</t>
  </si>
  <si>
    <t>at a rate of:</t>
  </si>
  <si>
    <t xml:space="preserve">The amount of compensation shall be increased/decreased in accordance with the bid </t>
  </si>
  <si>
    <t xml:space="preserve">Per Pupil:  </t>
  </si>
  <si>
    <t xml:space="preserve">Per Vehicle:  </t>
  </si>
  <si>
    <t xml:space="preserve">Per Mile:  </t>
  </si>
  <si>
    <t xml:space="preserve">Per Aide:  </t>
  </si>
  <si>
    <t>Contractor Name:</t>
  </si>
  <si>
    <t>Terminal Location:</t>
  </si>
  <si>
    <t xml:space="preserve">Per Diem:  </t>
  </si>
  <si>
    <t xml:space="preserve">Per Annum:  </t>
  </si>
  <si>
    <t>OR</t>
  </si>
  <si>
    <t>Per Diem 
Per Pupil</t>
  </si>
  <si>
    <t>Per Diem 
Per Vehicle</t>
  </si>
  <si>
    <t>Per Diem 
Per Mile</t>
  </si>
  <si>
    <t>Per Diem 
Per Aide</t>
  </si>
  <si>
    <t>(A)
Addendum #</t>
  </si>
  <si>
    <t>(B)
Effective Date of Change</t>
  </si>
  <si>
    <t>(C)
Adjusted Contract Cost
(Prior Addenda)</t>
  </si>
  <si>
    <r>
      <t xml:space="preserve">(E)
The amount of compensation shall be increased/decreased </t>
    </r>
    <r>
      <rPr>
        <b/>
        <sz val="9"/>
        <color indexed="12"/>
        <rFont val="Arial"/>
        <family val="2"/>
      </rPr>
      <t>in accordance with the bid</t>
    </r>
    <r>
      <rPr>
        <sz val="9"/>
        <color indexed="12"/>
        <rFont val="Arial"/>
        <family val="2"/>
      </rPr>
      <t xml:space="preserve"> at a rate of:</t>
    </r>
  </si>
  <si>
    <r>
      <t>(F)
Per Diem</t>
    </r>
    <r>
      <rPr>
        <b/>
        <sz val="10"/>
        <color indexed="12"/>
        <rFont val="Arial"/>
        <family val="2"/>
      </rPr>
      <t xml:space="preserve">
Negotiated</t>
    </r>
    <r>
      <rPr>
        <sz val="10"/>
        <color indexed="12"/>
        <rFont val="Arial"/>
        <family val="2"/>
      </rPr>
      <t xml:space="preserve"> Aide Increase/ Decrease</t>
    </r>
  </si>
  <si>
    <t>(G)
Per Diem Increase/ Decrease</t>
  </si>
  <si>
    <t>(H)
Final Adjusted Contract Amount</t>
  </si>
  <si>
    <t>TO:</t>
  </si>
  <si>
    <t>FROM:</t>
  </si>
  <si>
    <t>DATE:</t>
  </si>
  <si>
    <t>SUBJECT:</t>
  </si>
  <si>
    <t>Multi-</t>
  </si>
  <si>
    <t>Contract</t>
  </si>
  <si>
    <t>Number</t>
  </si>
  <si>
    <t>Amount</t>
  </si>
  <si>
    <t>Approved</t>
  </si>
  <si>
    <t>Disapproved</t>
  </si>
  <si>
    <t>Comments</t>
  </si>
  <si>
    <t>Route</t>
  </si>
  <si>
    <t>FOR COUNTY OFFICE USE ONLY:</t>
  </si>
  <si>
    <t>Addendum</t>
  </si>
  <si>
    <t>Final</t>
  </si>
  <si>
    <t>Adjusted</t>
  </si>
  <si>
    <t>Signature - Contractor</t>
  </si>
  <si>
    <t>Additional Comments (if necessary):</t>
  </si>
  <si>
    <t>FOR COUNTY OFFICE USE ONLY</t>
  </si>
  <si>
    <t>School Business Administrator</t>
  </si>
  <si>
    <t>Expiration Date</t>
  </si>
  <si>
    <t xml:space="preserve">Signature - School Business Administrator/Board Secretary </t>
  </si>
  <si>
    <t>My commission expires:</t>
  </si>
  <si>
    <t xml:space="preserve">The above listed transportation addendum and related documents have been reviewed as to </t>
  </si>
  <si>
    <t xml:space="preserve">form and is approved/disapproved as noted. </t>
  </si>
  <si>
    <t xml:space="preserve">The following student transportation contract addendum and related documents are being submitted for </t>
  </si>
  <si>
    <t>your review and approval.</t>
  </si>
  <si>
    <t xml:space="preserve">This contract is cancelled effective </t>
  </si>
  <si>
    <t xml:space="preserve">.            The final annual adjusted cost is </t>
  </si>
  <si>
    <t>.</t>
  </si>
  <si>
    <t>Comments:</t>
  </si>
  <si>
    <t>Executive County Superintendent of Schools</t>
  </si>
  <si>
    <t xml:space="preserve">The final annual adjusted cost is </t>
  </si>
  <si>
    <t>Student Transportation Contract - Addendum</t>
  </si>
  <si>
    <t>The local board of education/CTSA may, with the approval of the County Superintendent, change a designated route/contract in accordance with the original bid.  
This addendum constitutes an increase/decrease of the contract specified herein.</t>
  </si>
  <si>
    <t xml:space="preserve">Contract Cost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</si>
</sst>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"/>
    <numFmt numFmtId="169" formatCode="[$-409]dddd\,\ mmmm\ dd\,\ yyyy"/>
    <numFmt numFmtId="170" formatCode="[$-409]h:mm:ss\ AM/PM"/>
    <numFmt numFmtId="171" formatCode="m/d/yyyy;@"/>
    <numFmt numFmtId="172" formatCode="[$-409]mmmm\ d\,\ yyyy;@"/>
    <numFmt numFmtId="173" formatCode="&quot;$&quot;#,##0.00;[Red]&quot;$&quot;#,##0.00"/>
    <numFmt numFmtId="174" formatCode="&quot;$&quot;#,##0.00"/>
  </numFmts>
  <fonts count="5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12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slantDashDot">
        <color indexed="57"/>
      </left>
      <right>
        <color indexed="63"/>
      </right>
      <top style="slantDashDot">
        <color indexed="57"/>
      </top>
      <bottom>
        <color indexed="63"/>
      </bottom>
    </border>
    <border>
      <left>
        <color indexed="63"/>
      </left>
      <right>
        <color indexed="63"/>
      </right>
      <top style="slantDashDot">
        <color indexed="57"/>
      </top>
      <bottom>
        <color indexed="63"/>
      </bottom>
    </border>
    <border>
      <left>
        <color indexed="63"/>
      </left>
      <right style="slantDashDot">
        <color indexed="57"/>
      </right>
      <top style="slantDashDot">
        <color indexed="57"/>
      </top>
      <bottom>
        <color indexed="63"/>
      </bottom>
    </border>
    <border>
      <left style="slantDashDot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 style="slantDashDot">
        <color indexed="57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 indent="2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 applyProtection="1">
      <alignment horizontal="left" indent="2"/>
      <protection/>
    </xf>
    <xf numFmtId="0" fontId="0" fillId="0" borderId="0" xfId="0" applyBorder="1" applyAlignment="1">
      <alignment/>
    </xf>
    <xf numFmtId="7" fontId="6" fillId="0" borderId="10" xfId="0" applyNumberFormat="1" applyFont="1" applyFill="1" applyBorder="1" applyAlignment="1" applyProtection="1">
      <alignment horizontal="left" indent="2"/>
      <protection locked="0"/>
    </xf>
    <xf numFmtId="0" fontId="7" fillId="33" borderId="0" xfId="0" applyFont="1" applyFill="1" applyAlignment="1">
      <alignment horizontal="left"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right"/>
    </xf>
    <xf numFmtId="0" fontId="6" fillId="34" borderId="12" xfId="0" applyFont="1" applyFill="1" applyBorder="1" applyAlignment="1" applyProtection="1">
      <alignment horizontal="left" indent="2"/>
      <protection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7" fillId="34" borderId="17" xfId="0" applyFont="1" applyFill="1" applyBorder="1" applyAlignment="1">
      <alignment horizontal="right"/>
    </xf>
    <xf numFmtId="7" fontId="6" fillId="34" borderId="17" xfId="0" applyNumberFormat="1" applyFont="1" applyFill="1" applyBorder="1" applyAlignment="1" applyProtection="1">
      <alignment horizontal="left" indent="2"/>
      <protection/>
    </xf>
    <xf numFmtId="0" fontId="6" fillId="34" borderId="18" xfId="0" applyFont="1" applyFill="1" applyBorder="1" applyAlignment="1">
      <alignment/>
    </xf>
    <xf numFmtId="0" fontId="0" fillId="33" borderId="19" xfId="0" applyFill="1" applyBorder="1" applyAlignment="1" applyProtection="1">
      <alignment horizontal="center"/>
      <protection hidden="1"/>
    </xf>
    <xf numFmtId="3" fontId="6" fillId="0" borderId="19" xfId="0" applyNumberFormat="1" applyFont="1" applyBorder="1" applyAlignment="1" applyProtection="1">
      <alignment horizontal="center"/>
      <protection hidden="1" locked="0"/>
    </xf>
    <xf numFmtId="1" fontId="0" fillId="0" borderId="20" xfId="0" applyNumberFormat="1" applyFill="1" applyBorder="1" applyAlignment="1" applyProtection="1">
      <alignment horizontal="center"/>
      <protection hidden="1" locked="0"/>
    </xf>
    <xf numFmtId="3" fontId="6" fillId="0" borderId="20" xfId="0" applyNumberFormat="1" applyFont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7" fontId="12" fillId="35" borderId="21" xfId="0" applyNumberFormat="1" applyFont="1" applyFill="1" applyBorder="1" applyAlignment="1" applyProtection="1">
      <alignment horizontal="center" vertical="center" wrapText="1" readingOrder="1"/>
      <protection hidden="1"/>
    </xf>
    <xf numFmtId="7" fontId="12" fillId="35" borderId="22" xfId="0" applyNumberFormat="1" applyFont="1" applyFill="1" applyBorder="1" applyAlignment="1" applyProtection="1">
      <alignment horizontal="center" vertical="center" wrapText="1" readingOrder="1"/>
      <protection hidden="1"/>
    </xf>
    <xf numFmtId="7" fontId="12" fillId="35" borderId="23" xfId="0" applyNumberFormat="1" applyFont="1" applyFill="1" applyBorder="1" applyAlignment="1" applyProtection="1">
      <alignment horizontal="center" vertical="center" wrapText="1" readingOrder="1"/>
      <protection hidden="1"/>
    </xf>
    <xf numFmtId="0" fontId="15" fillId="35" borderId="24" xfId="0" applyNumberFormat="1" applyFont="1" applyFill="1" applyBorder="1" applyAlignment="1" applyProtection="1">
      <alignment horizontal="center" vertical="center" wrapText="1" readingOrder="1"/>
      <protection hidden="1"/>
    </xf>
    <xf numFmtId="0" fontId="15" fillId="35" borderId="25" xfId="0" applyNumberFormat="1" applyFont="1" applyFill="1" applyBorder="1" applyAlignment="1" applyProtection="1">
      <alignment horizontal="center" vertical="center" wrapText="1" readingOrder="1"/>
      <protection hidden="1"/>
    </xf>
    <xf numFmtId="0" fontId="15" fillId="35" borderId="26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35" borderId="27" xfId="0" applyFont="1" applyFill="1" applyBorder="1" applyAlignment="1" applyProtection="1">
      <alignment horizontal="center"/>
      <protection hidden="1"/>
    </xf>
    <xf numFmtId="0" fontId="2" fillId="35" borderId="28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20" fontId="8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7" fontId="9" fillId="35" borderId="30" xfId="0" applyNumberFormat="1" applyFont="1" applyFill="1" applyBorder="1" applyAlignment="1" applyProtection="1">
      <alignment horizontal="center" vertical="center" wrapText="1"/>
      <protection hidden="1"/>
    </xf>
    <xf numFmtId="44" fontId="0" fillId="33" borderId="25" xfId="0" applyNumberForma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31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indent="2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readingOrder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readingOrder="1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 readingOrder="1"/>
      <protection hidden="1"/>
    </xf>
    <xf numFmtId="39" fontId="0" fillId="0" borderId="0" xfId="0" applyNumberFormat="1" applyAlignment="1" applyProtection="1">
      <alignment/>
      <protection hidden="1"/>
    </xf>
    <xf numFmtId="0" fontId="18" fillId="0" borderId="0" xfId="0" applyFont="1" applyAlignment="1" applyProtection="1">
      <alignment horizontal="left" vertical="top" indent="1"/>
      <protection hidden="1"/>
    </xf>
    <xf numFmtId="0" fontId="18" fillId="0" borderId="0" xfId="0" applyFont="1" applyAlignment="1" applyProtection="1">
      <alignment/>
      <protection hidden="1"/>
    </xf>
    <xf numFmtId="172" fontId="18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left" indent="2"/>
      <protection hidden="1"/>
    </xf>
    <xf numFmtId="0" fontId="18" fillId="0" borderId="0" xfId="0" applyFont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32" xfId="0" applyFont="1" applyFill="1" applyBorder="1" applyAlignment="1" applyProtection="1">
      <alignment horizontal="center"/>
      <protection hidden="1"/>
    </xf>
    <xf numFmtId="0" fontId="11" fillId="0" borderId="32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9" fillId="36" borderId="0" xfId="0" applyFont="1" applyFill="1" applyAlignment="1" applyProtection="1">
      <alignment/>
      <protection hidden="1"/>
    </xf>
    <xf numFmtId="0" fontId="20" fillId="36" borderId="0" xfId="0" applyFont="1" applyFill="1" applyAlignment="1" applyProtection="1">
      <alignment horizontal="center"/>
      <protection hidden="1"/>
    </xf>
    <xf numFmtId="0" fontId="21" fillId="36" borderId="0" xfId="0" applyFont="1" applyFill="1" applyAlignment="1" applyProtection="1">
      <alignment/>
      <protection hidden="1"/>
    </xf>
    <xf numFmtId="0" fontId="10" fillId="36" borderId="32" xfId="0" applyFont="1" applyFill="1" applyBorder="1" applyAlignment="1" applyProtection="1">
      <alignment/>
      <protection hidden="1"/>
    </xf>
    <xf numFmtId="0" fontId="11" fillId="36" borderId="32" xfId="0" applyFont="1" applyFill="1" applyBorder="1" applyAlignment="1" applyProtection="1">
      <alignment/>
      <protection hidden="1"/>
    </xf>
    <xf numFmtId="0" fontId="21" fillId="36" borderId="3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7" fontId="0" fillId="0" borderId="0" xfId="0" applyNumberFormat="1" applyAlignment="1" applyProtection="1">
      <alignment horizontal="center" vertical="top"/>
      <protection hidden="1"/>
    </xf>
    <xf numFmtId="49" fontId="6" fillId="33" borderId="0" xfId="0" applyNumberFormat="1" applyFont="1" applyFill="1" applyAlignment="1">
      <alignment horizontal="left" indent="2"/>
    </xf>
    <xf numFmtId="49" fontId="6" fillId="33" borderId="0" xfId="0" applyNumberFormat="1" applyFont="1" applyFill="1" applyBorder="1" applyAlignment="1" applyProtection="1">
      <alignment horizontal="left" indent="2"/>
      <protection/>
    </xf>
    <xf numFmtId="7" fontId="13" fillId="34" borderId="0" xfId="0" applyNumberFormat="1" applyFont="1" applyFill="1" applyBorder="1" applyAlignment="1" applyProtection="1">
      <alignment horizontal="left"/>
      <protection/>
    </xf>
    <xf numFmtId="7" fontId="6" fillId="33" borderId="0" xfId="0" applyNumberFormat="1" applyFont="1" applyFill="1" applyAlignment="1">
      <alignment/>
    </xf>
    <xf numFmtId="7" fontId="7" fillId="33" borderId="0" xfId="0" applyNumberFormat="1" applyFont="1" applyFill="1" applyAlignment="1">
      <alignment horizontal="right"/>
    </xf>
    <xf numFmtId="49" fontId="8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3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center"/>
      <protection hidden="1"/>
    </xf>
    <xf numFmtId="49" fontId="8" fillId="35" borderId="33" xfId="0" applyNumberFormat="1" applyFont="1" applyFill="1" applyBorder="1" applyAlignment="1" applyProtection="1">
      <alignment horizontal="right" vertical="center" wrapText="1"/>
      <protection hidden="1"/>
    </xf>
    <xf numFmtId="0" fontId="8" fillId="35" borderId="3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readingOrder="1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Alignment="1">
      <alignment vertical="top"/>
    </xf>
    <xf numFmtId="0" fontId="0" fillId="35" borderId="33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33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/>
      <protection hidden="1"/>
    </xf>
    <xf numFmtId="49" fontId="6" fillId="0" borderId="10" xfId="0" applyNumberFormat="1" applyFont="1" applyFill="1" applyBorder="1" applyAlignment="1" applyProtection="1">
      <alignment horizontal="left" indent="2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shrinkToFit="1"/>
      <protection hidden="1" locked="0"/>
    </xf>
    <xf numFmtId="49" fontId="0" fillId="0" borderId="31" xfId="0" applyNumberFormat="1" applyBorder="1" applyAlignment="1" applyProtection="1">
      <alignment horizontal="center" shrinkToFit="1"/>
      <protection hidden="1" locked="0"/>
    </xf>
    <xf numFmtId="44" fontId="0" fillId="33" borderId="19" xfId="0" applyNumberFormat="1" applyFill="1" applyBorder="1" applyAlignment="1" applyProtection="1">
      <alignment shrinkToFit="1"/>
      <protection hidden="1"/>
    </xf>
    <xf numFmtId="44" fontId="0" fillId="33" borderId="25" xfId="0" applyNumberFormat="1" applyFill="1" applyBorder="1" applyAlignment="1" applyProtection="1">
      <alignment shrinkToFit="1"/>
      <protection hidden="1"/>
    </xf>
    <xf numFmtId="44" fontId="0" fillId="33" borderId="20" xfId="0" applyNumberFormat="1" applyFill="1" applyBorder="1" applyAlignment="1" applyProtection="1">
      <alignment shrinkToFit="1"/>
      <protection hidden="1"/>
    </xf>
    <xf numFmtId="4" fontId="6" fillId="0" borderId="19" xfId="0" applyNumberFormat="1" applyFont="1" applyBorder="1" applyAlignment="1" applyProtection="1">
      <alignment horizontal="center"/>
      <protection hidden="1" locked="0"/>
    </xf>
    <xf numFmtId="4" fontId="6" fillId="0" borderId="20" xfId="0" applyNumberFormat="1" applyFont="1" applyBorder="1" applyAlignment="1" applyProtection="1">
      <alignment horizontal="center"/>
      <protection hidden="1" locked="0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left"/>
      <protection hidden="1"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/>
      <protection locked="0"/>
    </xf>
    <xf numFmtId="44" fontId="0" fillId="33" borderId="35" xfId="0" applyNumberFormat="1" applyFill="1" applyBorder="1" applyAlignment="1" applyProtection="1">
      <alignment/>
      <protection hidden="1"/>
    </xf>
    <xf numFmtId="44" fontId="0" fillId="33" borderId="22" xfId="0" applyNumberFormat="1" applyFill="1" applyBorder="1" applyAlignment="1" applyProtection="1">
      <alignment shrinkToFit="1"/>
      <protection hidden="1"/>
    </xf>
    <xf numFmtId="44" fontId="0" fillId="33" borderId="35" xfId="0" applyNumberFormat="1" applyFill="1" applyBorder="1" applyAlignment="1" applyProtection="1">
      <alignment shrinkToFit="1"/>
      <protection hidden="1"/>
    </xf>
    <xf numFmtId="14" fontId="23" fillId="0" borderId="33" xfId="0" applyNumberFormat="1" applyFont="1" applyBorder="1" applyAlignment="1" applyProtection="1">
      <alignment horizontal="center"/>
      <protection locked="0"/>
    </xf>
    <xf numFmtId="173" fontId="23" fillId="0" borderId="33" xfId="0" applyNumberFormat="1" applyFont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14" fontId="0" fillId="0" borderId="33" xfId="0" applyNumberFormat="1" applyBorder="1" applyAlignment="1" applyProtection="1">
      <alignment horizontal="center" vertical="top"/>
      <protection hidden="1"/>
    </xf>
    <xf numFmtId="174" fontId="0" fillId="0" borderId="33" xfId="0" applyNumberFormat="1" applyBorder="1" applyAlignment="1" applyProtection="1">
      <alignment horizontal="center" vertical="top"/>
      <protection hidden="1"/>
    </xf>
    <xf numFmtId="0" fontId="14" fillId="34" borderId="0" xfId="0" applyFont="1" applyFill="1" applyBorder="1" applyAlignment="1" applyProtection="1">
      <alignment horizontal="center"/>
      <protection/>
    </xf>
    <xf numFmtId="7" fontId="0" fillId="0" borderId="36" xfId="0" applyNumberFormat="1" applyBorder="1" applyAlignment="1" applyProtection="1">
      <alignment horizontal="center"/>
      <protection hidden="1" locked="0"/>
    </xf>
    <xf numFmtId="7" fontId="0" fillId="0" borderId="37" xfId="0" applyNumberFormat="1" applyBorder="1" applyAlignment="1" applyProtection="1">
      <alignment horizontal="center"/>
      <protection hidden="1" locked="0"/>
    </xf>
    <xf numFmtId="7" fontId="0" fillId="0" borderId="38" xfId="0" applyNumberFormat="1" applyBorder="1" applyAlignment="1" applyProtection="1">
      <alignment horizontal="center"/>
      <protection hidden="1" locked="0"/>
    </xf>
    <xf numFmtId="7" fontId="0" fillId="0" borderId="39" xfId="0" applyNumberFormat="1" applyBorder="1" applyAlignment="1" applyProtection="1">
      <alignment horizontal="center"/>
      <protection hidden="1" locked="0"/>
    </xf>
    <xf numFmtId="49" fontId="8" fillId="35" borderId="3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4" xfId="0" applyFont="1" applyBorder="1" applyAlignment="1" applyProtection="1">
      <alignment horizontal="center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34" xfId="0" applyBorder="1" applyAlignment="1" applyProtection="1">
      <alignment horizontal="center"/>
      <protection hidden="1"/>
    </xf>
    <xf numFmtId="0" fontId="9" fillId="35" borderId="3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0" fillId="0" borderId="42" xfId="0" applyFill="1" applyBorder="1" applyAlignment="1" applyProtection="1">
      <alignment horizontal="left"/>
      <protection locked="0"/>
    </xf>
    <xf numFmtId="7" fontId="0" fillId="0" borderId="43" xfId="0" applyNumberFormat="1" applyBorder="1" applyAlignment="1" applyProtection="1">
      <alignment horizontal="center"/>
      <protection hidden="1" locked="0"/>
    </xf>
    <xf numFmtId="7" fontId="0" fillId="0" borderId="44" xfId="0" applyNumberFormat="1" applyBorder="1" applyAlignment="1" applyProtection="1">
      <alignment horizontal="center"/>
      <protection hidden="1" locked="0"/>
    </xf>
    <xf numFmtId="49" fontId="0" fillId="0" borderId="31" xfId="0" applyNumberFormat="1" applyBorder="1" applyAlignment="1" applyProtection="1">
      <alignment horizontal="center" shrinkToFit="1"/>
      <protection hidden="1" locked="0"/>
    </xf>
    <xf numFmtId="0" fontId="2" fillId="35" borderId="45" xfId="0" applyFont="1" applyFill="1" applyBorder="1" applyAlignment="1" applyProtection="1">
      <alignment horizontal="center" wrapText="1"/>
      <protection hidden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30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2" fillId="35" borderId="48" xfId="0" applyFont="1" applyFill="1" applyBorder="1" applyAlignment="1" applyProtection="1">
      <alignment horizontal="center" wrapText="1"/>
      <protection hidden="1"/>
    </xf>
    <xf numFmtId="0" fontId="2" fillId="35" borderId="35" xfId="0" applyFont="1" applyFill="1" applyBorder="1" applyAlignment="1" applyProtection="1">
      <alignment horizontal="center" wrapText="1"/>
      <protection hidden="1"/>
    </xf>
    <xf numFmtId="0" fontId="0" fillId="35" borderId="49" xfId="0" applyFill="1" applyBorder="1" applyAlignment="1" applyProtection="1">
      <alignment horizontal="center"/>
      <protection hidden="1"/>
    </xf>
    <xf numFmtId="49" fontId="0" fillId="0" borderId="40" xfId="0" applyNumberFormat="1" applyFill="1" applyBorder="1" applyAlignment="1" applyProtection="1">
      <alignment horizontal="left"/>
      <protection locked="0"/>
    </xf>
    <xf numFmtId="49" fontId="0" fillId="0" borderId="41" xfId="0" applyNumberFormat="1" applyFill="1" applyBorder="1" applyAlignment="1" applyProtection="1">
      <alignment horizontal="left"/>
      <protection locked="0"/>
    </xf>
    <xf numFmtId="49" fontId="0" fillId="0" borderId="42" xfId="0" applyNumberForma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35" borderId="50" xfId="0" applyNumberFormat="1" applyFont="1" applyFill="1" applyBorder="1" applyAlignment="1" applyProtection="1">
      <alignment horizontal="center" vertical="center" wrapText="1" readingOrder="1"/>
      <protection hidden="1"/>
    </xf>
    <xf numFmtId="0" fontId="4" fillId="35" borderId="51" xfId="0" applyNumberFormat="1" applyFont="1" applyFill="1" applyBorder="1" applyAlignment="1" applyProtection="1">
      <alignment horizontal="center" vertical="center" wrapText="1" readingOrder="1"/>
      <protection hidden="1"/>
    </xf>
    <xf numFmtId="0" fontId="4" fillId="35" borderId="52" xfId="0" applyNumberFormat="1" applyFont="1" applyFill="1" applyBorder="1" applyAlignment="1" applyProtection="1">
      <alignment horizontal="center" vertical="center" wrapText="1" readingOrder="1"/>
      <protection hidden="1"/>
    </xf>
    <xf numFmtId="0" fontId="2" fillId="35" borderId="53" xfId="0" applyFont="1" applyFill="1" applyBorder="1" applyAlignment="1" applyProtection="1">
      <alignment horizontal="center" wrapText="1"/>
      <protection hidden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35" borderId="48" xfId="0" applyFont="1" applyFill="1" applyBorder="1" applyAlignment="1" applyProtection="1">
      <alignment horizontal="center" wrapText="1"/>
      <protection hidden="1"/>
    </xf>
    <xf numFmtId="0" fontId="2" fillId="35" borderId="35" xfId="0" applyFont="1" applyFill="1" applyBorder="1" applyAlignment="1" applyProtection="1">
      <alignment horizontal="center" wrapText="1"/>
      <protection hidden="1"/>
    </xf>
    <xf numFmtId="0" fontId="9" fillId="35" borderId="33" xfId="0" applyNumberFormat="1" applyFont="1" applyFill="1" applyBorder="1" applyAlignment="1" applyProtection="1">
      <alignment horizontal="left" vertical="center" wrapText="1"/>
      <protection hidden="1"/>
    </xf>
    <xf numFmtId="0" fontId="0" fillId="35" borderId="33" xfId="0" applyNumberFormat="1" applyFill="1" applyBorder="1" applyAlignment="1" applyProtection="1">
      <alignment vertical="center" wrapText="1"/>
      <protection hidden="1"/>
    </xf>
    <xf numFmtId="0" fontId="22" fillId="35" borderId="33" xfId="0" applyNumberFormat="1" applyFont="1" applyFill="1" applyBorder="1" applyAlignment="1" applyProtection="1">
      <alignment horizontal="left" vertical="center" wrapText="1"/>
      <protection hidden="1"/>
    </xf>
    <xf numFmtId="172" fontId="18" fillId="0" borderId="0" xfId="0" applyNumberFormat="1" applyFont="1" applyAlignment="1" applyProtection="1">
      <alignment horizontal="left" vertical="top" indent="1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/>
      <protection hidden="1"/>
    </xf>
    <xf numFmtId="0" fontId="18" fillId="0" borderId="31" xfId="0" applyFont="1" applyBorder="1" applyAlignment="1" applyProtection="1">
      <alignment horizontal="left" indent="2" shrinkToFit="1"/>
      <protection hidden="1"/>
    </xf>
    <xf numFmtId="0" fontId="18" fillId="0" borderId="0" xfId="0" applyFont="1" applyAlignment="1" applyProtection="1">
      <alignment horizontal="left" vertical="top" indent="1"/>
      <protection hidden="1"/>
    </xf>
    <xf numFmtId="0" fontId="19" fillId="0" borderId="34" xfId="0" applyFont="1" applyBorder="1" applyAlignment="1" applyProtection="1">
      <alignment horizontal="center" vertical="top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8515625" style="0" customWidth="1"/>
    <col min="2" max="2" width="12.57421875" style="0" customWidth="1"/>
    <col min="4" max="4" width="52.00390625" style="0" customWidth="1"/>
    <col min="5" max="5" width="7.28125" style="0" customWidth="1"/>
    <col min="6" max="6" width="5.8515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</row>
    <row r="2" spans="1:13" ht="15.75">
      <c r="A2" s="5"/>
      <c r="B2" s="3"/>
      <c r="C2" s="6" t="s">
        <v>2</v>
      </c>
      <c r="D2" s="111"/>
      <c r="E2" s="3"/>
      <c r="F2" s="3"/>
      <c r="G2" s="3"/>
      <c r="H2" s="3"/>
      <c r="I2" s="4"/>
      <c r="J2" s="4"/>
      <c r="K2" s="4"/>
      <c r="L2" s="4"/>
      <c r="M2" s="4"/>
    </row>
    <row r="3" spans="1:13" ht="15.75">
      <c r="A3" s="5"/>
      <c r="B3" s="3"/>
      <c r="C3" s="6"/>
      <c r="D3" s="93"/>
      <c r="E3" s="3"/>
      <c r="F3" s="3"/>
      <c r="G3" s="3"/>
      <c r="H3" s="3"/>
      <c r="I3" s="4"/>
      <c r="J3" s="4"/>
      <c r="K3" s="4"/>
      <c r="L3" s="4"/>
      <c r="M3" s="4"/>
    </row>
    <row r="4" spans="1:13" ht="15.75">
      <c r="A4" s="5"/>
      <c r="B4" s="3"/>
      <c r="C4" s="6" t="s">
        <v>3</v>
      </c>
      <c r="D4" s="111"/>
      <c r="E4" s="3"/>
      <c r="F4" s="3"/>
      <c r="G4" s="3"/>
      <c r="H4" s="3"/>
      <c r="I4" s="4"/>
      <c r="J4" s="4"/>
      <c r="K4" s="4"/>
      <c r="L4" s="4"/>
      <c r="M4" s="4"/>
    </row>
    <row r="5" spans="1:13" ht="12.75">
      <c r="A5" s="3"/>
      <c r="B5" s="3"/>
      <c r="C5" s="8"/>
      <c r="D5" s="93"/>
      <c r="E5" s="3"/>
      <c r="F5" s="3"/>
      <c r="G5" s="3"/>
      <c r="H5" s="3"/>
      <c r="I5" s="4"/>
      <c r="J5" s="4"/>
      <c r="K5" s="4"/>
      <c r="L5" s="4"/>
      <c r="M5" s="4"/>
    </row>
    <row r="6" spans="1:13" ht="15.75">
      <c r="A6" s="5"/>
      <c r="B6" s="3"/>
      <c r="C6" s="6" t="s">
        <v>4</v>
      </c>
      <c r="D6" s="111"/>
      <c r="E6" s="3"/>
      <c r="F6" s="3"/>
      <c r="G6" s="3"/>
      <c r="H6" s="3"/>
      <c r="I6" s="4"/>
      <c r="J6" s="4"/>
      <c r="K6" s="4"/>
      <c r="L6" s="4"/>
      <c r="M6" s="4"/>
    </row>
    <row r="7" spans="1:13" ht="15.75">
      <c r="A7" s="5"/>
      <c r="B7" s="3"/>
      <c r="C7" s="6"/>
      <c r="D7" s="94"/>
      <c r="E7" s="3"/>
      <c r="F7" s="3"/>
      <c r="G7" s="3"/>
      <c r="H7" s="3"/>
      <c r="I7" s="4"/>
      <c r="J7" s="4"/>
      <c r="K7" s="4"/>
      <c r="L7" s="4"/>
      <c r="M7" s="4"/>
    </row>
    <row r="8" spans="1:13" ht="15.75">
      <c r="A8" s="5"/>
      <c r="B8" s="3"/>
      <c r="C8" s="6" t="s">
        <v>5</v>
      </c>
      <c r="D8" s="111"/>
      <c r="E8" s="3"/>
      <c r="F8" s="3"/>
      <c r="G8" s="3"/>
      <c r="H8" s="3"/>
      <c r="I8" s="4"/>
      <c r="J8" s="4"/>
      <c r="K8" s="4"/>
      <c r="L8" s="4"/>
      <c r="M8" s="4"/>
    </row>
    <row r="9" spans="1:13" ht="15.75">
      <c r="A9" s="5"/>
      <c r="B9" s="3"/>
      <c r="C9" s="6"/>
      <c r="D9" s="94"/>
      <c r="E9" s="3"/>
      <c r="F9" s="3"/>
      <c r="G9" s="3"/>
      <c r="H9" s="3"/>
      <c r="I9" s="4"/>
      <c r="J9" s="4"/>
      <c r="K9" s="4"/>
      <c r="L9" s="4"/>
      <c r="M9" s="4"/>
    </row>
    <row r="10" spans="1:13" ht="15.75">
      <c r="A10" s="5"/>
      <c r="B10" s="3"/>
      <c r="C10" s="6" t="s">
        <v>6</v>
      </c>
      <c r="D10" s="111"/>
      <c r="E10" s="3"/>
      <c r="F10" s="3"/>
      <c r="G10" s="3"/>
      <c r="H10" s="3"/>
      <c r="I10" s="4"/>
      <c r="J10" s="4"/>
      <c r="K10" s="4"/>
      <c r="L10" s="4"/>
      <c r="M10" s="4"/>
    </row>
    <row r="11" spans="1:13" ht="12.75">
      <c r="A11" s="3"/>
      <c r="B11" s="3"/>
      <c r="C11" s="8"/>
      <c r="D11" s="93"/>
      <c r="E11" s="3"/>
      <c r="F11" s="3"/>
      <c r="G11" s="3"/>
      <c r="H11" s="3"/>
      <c r="I11" s="4"/>
      <c r="J11" s="4"/>
      <c r="K11" s="4"/>
      <c r="L11" s="4"/>
      <c r="M11" s="4"/>
    </row>
    <row r="12" spans="1:13" ht="15.75">
      <c r="A12" s="5"/>
      <c r="B12" s="3"/>
      <c r="C12" s="6" t="s">
        <v>7</v>
      </c>
      <c r="D12" s="111"/>
      <c r="E12" s="3"/>
      <c r="F12" s="3"/>
      <c r="G12" s="3"/>
      <c r="H12" s="3"/>
      <c r="I12" s="4"/>
      <c r="J12" s="4"/>
      <c r="K12" s="4"/>
      <c r="L12" s="4"/>
      <c r="M12" s="4"/>
    </row>
    <row r="13" spans="1:13" ht="15.75">
      <c r="A13" s="5"/>
      <c r="B13" s="3"/>
      <c r="C13" s="6"/>
      <c r="D13" s="93"/>
      <c r="E13" s="3"/>
      <c r="F13" s="3"/>
      <c r="G13" s="3"/>
      <c r="H13" s="3"/>
      <c r="I13" s="4"/>
      <c r="J13" s="4"/>
      <c r="K13" s="4"/>
      <c r="L13" s="4"/>
      <c r="M13" s="4"/>
    </row>
    <row r="14" spans="1:13" ht="15.75">
      <c r="A14" s="5"/>
      <c r="B14" s="3"/>
      <c r="C14" s="6" t="s">
        <v>15</v>
      </c>
      <c r="D14" s="111"/>
      <c r="E14" s="3"/>
      <c r="F14" s="3"/>
      <c r="G14" s="3"/>
      <c r="H14" s="3"/>
      <c r="I14" s="4"/>
      <c r="J14" s="4"/>
      <c r="K14" s="4"/>
      <c r="L14" s="4"/>
      <c r="M14" s="4"/>
    </row>
    <row r="15" spans="1:13" ht="15.75">
      <c r="A15" s="5"/>
      <c r="B15" s="3"/>
      <c r="C15" s="6"/>
      <c r="D15" s="94"/>
      <c r="E15" s="3"/>
      <c r="F15" s="3"/>
      <c r="G15" s="3"/>
      <c r="H15" s="3"/>
      <c r="I15" s="4"/>
      <c r="J15" s="4"/>
      <c r="K15" s="4"/>
      <c r="L15" s="4"/>
      <c r="M15" s="4"/>
    </row>
    <row r="16" spans="1:13" ht="15.75">
      <c r="A16" s="5"/>
      <c r="B16" s="3"/>
      <c r="C16" s="6" t="s">
        <v>22</v>
      </c>
      <c r="D16" s="111"/>
      <c r="E16" s="3"/>
      <c r="F16" s="3"/>
      <c r="G16" s="3"/>
      <c r="H16" s="3"/>
      <c r="I16" s="4"/>
      <c r="J16" s="4"/>
      <c r="K16" s="4"/>
      <c r="L16" s="4"/>
      <c r="M16" s="4"/>
    </row>
    <row r="17" spans="1:13" ht="15.75">
      <c r="A17" s="5"/>
      <c r="B17" s="3"/>
      <c r="C17" s="6"/>
      <c r="D17" s="94"/>
      <c r="E17" s="3"/>
      <c r="F17" s="3"/>
      <c r="G17" s="3"/>
      <c r="H17" s="3"/>
      <c r="I17" s="4"/>
      <c r="J17" s="4"/>
      <c r="K17" s="4"/>
      <c r="L17" s="4"/>
      <c r="M17" s="4"/>
    </row>
    <row r="18" spans="1:13" ht="15.75">
      <c r="A18" s="5"/>
      <c r="B18" s="3"/>
      <c r="C18" s="6" t="s">
        <v>23</v>
      </c>
      <c r="D18" s="111"/>
      <c r="E18" s="3"/>
      <c r="F18" s="3"/>
      <c r="G18" s="3"/>
      <c r="H18" s="3"/>
      <c r="I18" s="4"/>
      <c r="J18" s="4"/>
      <c r="K18" s="4"/>
      <c r="L18" s="4"/>
      <c r="M18" s="4"/>
    </row>
    <row r="19" spans="1:13" ht="13.5" customHeight="1" thickBot="1">
      <c r="A19" s="5"/>
      <c r="B19" s="3"/>
      <c r="C19" s="6"/>
      <c r="D19" s="9"/>
      <c r="E19" s="3"/>
      <c r="F19" s="3"/>
      <c r="G19" s="3"/>
      <c r="H19" s="3"/>
      <c r="I19" s="4"/>
      <c r="J19" s="4"/>
      <c r="K19" s="4"/>
      <c r="L19" s="4"/>
      <c r="M19" s="4"/>
    </row>
    <row r="20" spans="1:13" ht="8.25" customHeight="1">
      <c r="A20" s="5"/>
      <c r="B20" s="15"/>
      <c r="C20" s="16"/>
      <c r="D20" s="17"/>
      <c r="E20" s="18"/>
      <c r="F20" s="3"/>
      <c r="G20" s="3"/>
      <c r="H20" s="3"/>
      <c r="I20" s="4"/>
      <c r="J20" s="4"/>
      <c r="K20" s="4"/>
      <c r="L20" s="4"/>
      <c r="M20" s="4"/>
    </row>
    <row r="21" spans="1:13" ht="20.25">
      <c r="A21" s="5"/>
      <c r="B21" s="19"/>
      <c r="C21" s="13"/>
      <c r="D21" s="138" t="s">
        <v>86</v>
      </c>
      <c r="E21" s="20"/>
      <c r="F21" s="3"/>
      <c r="G21" s="3"/>
      <c r="H21" s="3"/>
      <c r="I21" s="4"/>
      <c r="J21" s="4"/>
      <c r="K21" s="4"/>
      <c r="L21" s="4"/>
      <c r="M21" s="4"/>
    </row>
    <row r="22" spans="1:13" ht="6.75" customHeight="1">
      <c r="A22" s="5"/>
      <c r="B22" s="19"/>
      <c r="C22" s="13"/>
      <c r="D22" s="14"/>
      <c r="E22" s="20"/>
      <c r="F22" s="3"/>
      <c r="G22" s="3"/>
      <c r="H22" s="3"/>
      <c r="I22" s="4"/>
      <c r="J22" s="4"/>
      <c r="K22" s="4"/>
      <c r="L22" s="4"/>
      <c r="M22" s="4"/>
    </row>
    <row r="23" spans="1:13" ht="15.75">
      <c r="A23" s="5"/>
      <c r="B23" s="19"/>
      <c r="C23" s="13" t="s">
        <v>37</v>
      </c>
      <c r="D23" s="11"/>
      <c r="E23" s="20"/>
      <c r="F23" s="3"/>
      <c r="G23" s="3"/>
      <c r="H23" s="3"/>
      <c r="I23" s="4"/>
      <c r="J23" s="4"/>
      <c r="K23" s="4"/>
      <c r="L23" s="4"/>
      <c r="M23" s="4"/>
    </row>
    <row r="24" spans="1:13" ht="18.75">
      <c r="A24" s="5"/>
      <c r="B24" s="19"/>
      <c r="C24" s="13"/>
      <c r="D24" s="95" t="s">
        <v>39</v>
      </c>
      <c r="E24" s="20"/>
      <c r="F24" s="3"/>
      <c r="G24" s="3"/>
      <c r="H24" s="3"/>
      <c r="I24" s="4"/>
      <c r="J24" s="4"/>
      <c r="K24" s="4"/>
      <c r="L24" s="4"/>
      <c r="M24" s="4"/>
    </row>
    <row r="25" spans="1:13" ht="15.75">
      <c r="A25" s="5"/>
      <c r="B25" s="19"/>
      <c r="C25" s="13" t="s">
        <v>38</v>
      </c>
      <c r="D25" s="11"/>
      <c r="E25" s="20"/>
      <c r="F25" s="3"/>
      <c r="G25" s="3"/>
      <c r="H25" s="3"/>
      <c r="I25" s="4"/>
      <c r="J25" s="4"/>
      <c r="K25" s="4"/>
      <c r="L25" s="4"/>
      <c r="M25" s="4"/>
    </row>
    <row r="26" spans="1:13" ht="9.75" customHeight="1" thickBot="1">
      <c r="A26" s="5"/>
      <c r="B26" s="21"/>
      <c r="C26" s="22"/>
      <c r="D26" s="23"/>
      <c r="E26" s="24"/>
      <c r="F26" s="3"/>
      <c r="G26" s="3"/>
      <c r="H26" s="3"/>
      <c r="I26" s="4"/>
      <c r="J26" s="4"/>
      <c r="K26" s="4"/>
      <c r="L26" s="4"/>
      <c r="M26" s="4"/>
    </row>
    <row r="27" spans="1:13" ht="12.75">
      <c r="A27" s="3"/>
      <c r="B27" s="3"/>
      <c r="C27" s="8"/>
      <c r="D27" s="7"/>
      <c r="E27" s="3"/>
      <c r="F27" s="3"/>
      <c r="G27" s="3"/>
      <c r="H27" s="3"/>
      <c r="I27" s="4"/>
      <c r="J27" s="4"/>
      <c r="K27" s="4"/>
      <c r="L27" s="4"/>
      <c r="M27" s="4"/>
    </row>
    <row r="28" spans="1:13" ht="15.75">
      <c r="A28" s="3"/>
      <c r="B28" s="6" t="s">
        <v>8</v>
      </c>
      <c r="C28" s="6" t="s">
        <v>9</v>
      </c>
      <c r="D28" s="111"/>
      <c r="E28" s="3"/>
      <c r="F28" s="3"/>
      <c r="G28" s="3"/>
      <c r="H28" s="3"/>
      <c r="I28" s="4"/>
      <c r="J28" s="4"/>
      <c r="K28" s="4"/>
      <c r="L28" s="4"/>
      <c r="M28" s="4"/>
    </row>
    <row r="29" spans="1:13" ht="6" customHeight="1">
      <c r="A29" s="3"/>
      <c r="B29" s="3"/>
      <c r="C29" s="3"/>
      <c r="D29" s="93"/>
      <c r="E29" s="3"/>
      <c r="F29" s="3"/>
      <c r="G29" s="3"/>
      <c r="H29" s="3"/>
      <c r="I29" s="4"/>
      <c r="J29" s="4"/>
      <c r="K29" s="4"/>
      <c r="L29" s="4"/>
      <c r="M29" s="4"/>
    </row>
    <row r="30" spans="1:13" ht="15.75">
      <c r="A30" s="3"/>
      <c r="B30" s="3"/>
      <c r="C30" s="6" t="s">
        <v>10</v>
      </c>
      <c r="D30" s="111"/>
      <c r="E30" s="3"/>
      <c r="F30" s="3"/>
      <c r="G30" s="3"/>
      <c r="H30" s="3"/>
      <c r="I30" s="4"/>
      <c r="J30" s="4"/>
      <c r="K30" s="4"/>
      <c r="L30" s="4"/>
      <c r="M30" s="4"/>
    </row>
    <row r="31" spans="1:13" ht="12.75">
      <c r="A31" s="3"/>
      <c r="B31" s="3"/>
      <c r="C31" s="3"/>
      <c r="D31" s="3"/>
      <c r="E31" s="3"/>
      <c r="F31" s="3"/>
      <c r="G31" s="3"/>
      <c r="H31" s="3"/>
      <c r="I31" s="4"/>
      <c r="J31" s="4"/>
      <c r="K31" s="4"/>
      <c r="L31" s="4"/>
      <c r="M31" s="4"/>
    </row>
    <row r="32" spans="1:13" ht="15.75">
      <c r="A32" s="4"/>
      <c r="B32" s="12" t="s">
        <v>30</v>
      </c>
      <c r="C32" s="12"/>
      <c r="D32" s="3"/>
      <c r="E32" s="3"/>
      <c r="F32" s="3"/>
      <c r="G32" s="3"/>
      <c r="H32" s="3"/>
      <c r="I32" s="4"/>
      <c r="J32" s="4"/>
      <c r="K32" s="4"/>
      <c r="L32" s="4"/>
      <c r="M32" s="4"/>
    </row>
    <row r="33" spans="1:13" ht="15.75">
      <c r="A33" s="4"/>
      <c r="B33" s="12" t="s">
        <v>29</v>
      </c>
      <c r="C33" s="12"/>
      <c r="D33" s="3"/>
      <c r="E33" s="3"/>
      <c r="F33" s="3"/>
      <c r="G33" s="3"/>
      <c r="H33" s="3"/>
      <c r="I33" s="4"/>
      <c r="J33" s="4"/>
      <c r="K33" s="4"/>
      <c r="L33" s="4"/>
      <c r="M33" s="4"/>
    </row>
    <row r="34" spans="1:13" ht="12.75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</row>
    <row r="35" spans="1:13" ht="15.75">
      <c r="A35" s="3"/>
      <c r="B35" s="3"/>
      <c r="C35" s="6" t="s">
        <v>31</v>
      </c>
      <c r="D35" s="11"/>
      <c r="E35" s="3"/>
      <c r="F35" s="3"/>
      <c r="G35" s="3"/>
      <c r="H35" s="3"/>
      <c r="I35" s="4"/>
      <c r="J35" s="4"/>
      <c r="K35" s="4"/>
      <c r="L35" s="4"/>
      <c r="M35" s="4"/>
    </row>
    <row r="36" spans="1:13" ht="15.75">
      <c r="A36" s="3"/>
      <c r="B36" s="3"/>
      <c r="C36" s="6"/>
      <c r="D36" s="96"/>
      <c r="E36" s="3"/>
      <c r="F36" s="3"/>
      <c r="G36" s="3"/>
      <c r="H36" s="3"/>
      <c r="I36" s="4"/>
      <c r="J36" s="4"/>
      <c r="K36" s="4"/>
      <c r="L36" s="4"/>
      <c r="M36" s="4"/>
    </row>
    <row r="37" spans="1:13" ht="15.75">
      <c r="A37" s="3"/>
      <c r="B37" s="3"/>
      <c r="C37" s="6" t="s">
        <v>32</v>
      </c>
      <c r="D37" s="11"/>
      <c r="E37" s="3"/>
      <c r="F37" s="3"/>
      <c r="G37" s="3"/>
      <c r="H37" s="3"/>
      <c r="I37" s="4"/>
      <c r="J37" s="4"/>
      <c r="K37" s="4"/>
      <c r="L37" s="4"/>
      <c r="M37" s="4"/>
    </row>
    <row r="38" spans="1:13" ht="15.75">
      <c r="A38" s="3"/>
      <c r="B38" s="3"/>
      <c r="C38" s="6"/>
      <c r="D38" s="97"/>
      <c r="E38" s="3"/>
      <c r="F38" s="3"/>
      <c r="G38" s="3"/>
      <c r="H38" s="3"/>
      <c r="I38" s="4"/>
      <c r="J38" s="4"/>
      <c r="K38" s="4"/>
      <c r="L38" s="4"/>
      <c r="M38" s="4"/>
    </row>
    <row r="39" spans="1:13" ht="15.75">
      <c r="A39" s="3"/>
      <c r="B39" s="3"/>
      <c r="C39" s="6" t="s">
        <v>33</v>
      </c>
      <c r="D39" s="11"/>
      <c r="E39" s="3"/>
      <c r="F39" s="3"/>
      <c r="G39" s="3"/>
      <c r="H39" s="3"/>
      <c r="I39" s="4"/>
      <c r="J39" s="4"/>
      <c r="K39" s="4"/>
      <c r="L39" s="4"/>
      <c r="M39" s="4"/>
    </row>
    <row r="40" spans="1:13" ht="15.75">
      <c r="A40" s="3"/>
      <c r="B40" s="3"/>
      <c r="C40" s="6" t="s">
        <v>14</v>
      </c>
      <c r="D40" s="96"/>
      <c r="E40" s="3"/>
      <c r="F40" s="3"/>
      <c r="G40" s="3"/>
      <c r="H40" s="3"/>
      <c r="I40" s="4"/>
      <c r="J40" s="4"/>
      <c r="K40" s="4"/>
      <c r="L40" s="4"/>
      <c r="M40" s="4"/>
    </row>
    <row r="41" spans="1:13" ht="15.75">
      <c r="A41" s="3"/>
      <c r="B41" s="3"/>
      <c r="C41" s="6" t="s">
        <v>34</v>
      </c>
      <c r="D41" s="11"/>
      <c r="E41" s="3"/>
      <c r="F41" s="3"/>
      <c r="G41" s="3"/>
      <c r="H41" s="3"/>
      <c r="I41" s="4"/>
      <c r="J41" s="4"/>
      <c r="K41" s="4"/>
      <c r="L41" s="4"/>
      <c r="M41" s="4"/>
    </row>
    <row r="42" spans="1:13" ht="12.75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</row>
    <row r="43" spans="1:13" ht="12.75">
      <c r="A43" s="3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</row>
    <row r="44" spans="1:13" ht="12.75">
      <c r="A44" s="3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</row>
    <row r="49" spans="1:13" ht="12.75">
      <c r="A49" s="3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</row>
    <row r="50" spans="1:13" ht="12.75">
      <c r="A50" s="3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</row>
    <row r="51" spans="1:13" ht="12.75">
      <c r="A51" s="3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</row>
    <row r="60" spans="1:13" ht="12.75">
      <c r="A60" s="3"/>
      <c r="B60" s="3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</row>
    <row r="61" spans="1:13" ht="12.75">
      <c r="A61" s="3"/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</row>
    <row r="62" spans="1:13" ht="12.75">
      <c r="A62" s="3"/>
      <c r="B62" s="3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</row>
    <row r="63" spans="1:13" ht="12.75">
      <c r="A63" s="3"/>
      <c r="B63" s="3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</row>
    <row r="64" spans="1:13" ht="12.75">
      <c r="A64" s="3"/>
      <c r="B64" s="3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</row>
    <row r="65" spans="1:13" ht="12.75">
      <c r="A65" s="3"/>
      <c r="B65" s="3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</row>
    <row r="66" spans="1:13" ht="12.75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</row>
    <row r="67" spans="1:13" ht="12.75">
      <c r="A67" s="3"/>
      <c r="B67" s="3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</row>
    <row r="68" spans="1:13" ht="12.75">
      <c r="A68" s="3"/>
      <c r="B68" s="3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</row>
    <row r="69" spans="1:13" ht="12.75">
      <c r="A69" s="3"/>
      <c r="B69" s="3"/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</row>
    <row r="70" spans="1:13" ht="12.75">
      <c r="A70" s="3"/>
      <c r="B70" s="3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</row>
    <row r="71" spans="1:13" ht="12.75">
      <c r="A71" s="3"/>
      <c r="B71" s="3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</row>
    <row r="72" spans="1:13" ht="12.75">
      <c r="A72" s="3"/>
      <c r="B72" s="3"/>
      <c r="C72" s="3"/>
      <c r="D72" s="3"/>
      <c r="E72" s="3"/>
      <c r="F72" s="3"/>
      <c r="G72" s="3"/>
      <c r="H72" s="3"/>
      <c r="I72" s="4"/>
      <c r="J72" s="4"/>
      <c r="K72" s="4"/>
      <c r="L72" s="4"/>
      <c r="M72" s="4"/>
    </row>
    <row r="73" spans="1:13" ht="12.75">
      <c r="A73" s="3"/>
      <c r="B73" s="3"/>
      <c r="C73" s="3"/>
      <c r="D73" s="3"/>
      <c r="E73" s="3"/>
      <c r="F73" s="3"/>
      <c r="G73" s="3"/>
      <c r="H73" s="3"/>
      <c r="I73" s="4"/>
      <c r="J73" s="4"/>
      <c r="K73" s="4"/>
      <c r="L73" s="4"/>
      <c r="M73" s="4"/>
    </row>
    <row r="74" spans="1:13" ht="12.75">
      <c r="A74" s="3"/>
      <c r="B74" s="3"/>
      <c r="C74" s="3"/>
      <c r="D74" s="3"/>
      <c r="E74" s="3"/>
      <c r="F74" s="3"/>
      <c r="G74" s="3"/>
      <c r="H74" s="3"/>
      <c r="I74" s="4"/>
      <c r="J74" s="4"/>
      <c r="K74" s="4"/>
      <c r="L74" s="4"/>
      <c r="M74" s="4"/>
    </row>
    <row r="75" spans="1:13" ht="12.75">
      <c r="A75" s="3"/>
      <c r="B75" s="3"/>
      <c r="C75" s="3"/>
      <c r="D75" s="3"/>
      <c r="E75" s="3"/>
      <c r="F75" s="3"/>
      <c r="G75" s="3"/>
      <c r="H75" s="3"/>
      <c r="I75" s="4"/>
      <c r="J75" s="4"/>
      <c r="K75" s="4"/>
      <c r="L75" s="4"/>
      <c r="M75" s="4"/>
    </row>
    <row r="76" spans="1:13" ht="12.75">
      <c r="A76" s="3"/>
      <c r="B76" s="3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</row>
    <row r="77" spans="1:13" ht="12.75">
      <c r="A77" s="3"/>
      <c r="B77" s="3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</row>
    <row r="78" spans="1:13" ht="12.75">
      <c r="A78" s="3"/>
      <c r="B78" s="3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</row>
    <row r="79" spans="1:13" ht="12.75">
      <c r="A79" s="3"/>
      <c r="B79" s="3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</row>
    <row r="80" spans="1:13" ht="12.75">
      <c r="A80" s="3"/>
      <c r="B80" s="3"/>
      <c r="C80" s="3"/>
      <c r="D80" s="3"/>
      <c r="E80" s="3"/>
      <c r="F80" s="3"/>
      <c r="G80" s="3"/>
      <c r="H80" s="3"/>
      <c r="I80" s="4"/>
      <c r="J80" s="4"/>
      <c r="K80" s="4"/>
      <c r="L80" s="4"/>
      <c r="M80" s="4"/>
    </row>
    <row r="81" spans="1:13" ht="12.75">
      <c r="A81" s="3"/>
      <c r="B81" s="3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</row>
    <row r="82" spans="1:13" ht="12.75">
      <c r="A82" s="3"/>
      <c r="B82" s="3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</row>
    <row r="83" spans="1:13" ht="12.75">
      <c r="A83" s="3"/>
      <c r="B83" s="3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</row>
    <row r="84" spans="1:13" ht="12.75">
      <c r="A84" s="3"/>
      <c r="B84" s="3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</row>
    <row r="85" spans="1:13" ht="12.75">
      <c r="A85" s="3"/>
      <c r="B85" s="3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</row>
    <row r="86" spans="1:13" ht="12.75">
      <c r="A86" s="3"/>
      <c r="B86" s="3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</row>
  </sheetData>
  <sheetProtection password="CC7C" sheet="1" objects="1" scenarios="1" selectLockedCells="1"/>
  <dataValidations count="4">
    <dataValidation type="custom" allowBlank="1" showErrorMessage="1" error="Contract cannot be both PER DIEM and PER ANNUM&#10;" sqref="D25">
      <formula1>IF(D23&gt;0,FALSE,TRUE)</formula1>
    </dataValidation>
    <dataValidation type="custom" allowBlank="1" showErrorMessage="1" error="Contract cannot be both PER DIEM and PER ANNUM" sqref="D23">
      <formula1>IF(D25&gt;0,FALSE,TRUE)</formula1>
    </dataValidation>
    <dataValidation type="custom" allowBlank="1" showInputMessage="1" showErrorMessage="1" errorTitle="No number" error="This field must contain a number value.  Text should not be entered here." sqref="D35 D41">
      <formula1>IF(ISNUMBER(D35),TRUE,FALSE)</formula1>
    </dataValidation>
    <dataValidation type="custom" allowBlank="1" showErrorMessage="1" errorTitle="No number" error="This field must contain a number value.  Text should not be entered here." sqref="D37 D39">
      <formula1>IF(ISNUMBER(D37),TRUE,FALSE)</formula1>
    </dataValidation>
  </dataValidations>
  <printOptions horizontalCentered="1"/>
  <pageMargins left="0.75" right="0.75" top="1.24" bottom="0.36" header="0.25" footer="0.2"/>
  <pageSetup fitToHeight="1" fitToWidth="1" horizontalDpi="600" verticalDpi="600" orientation="portrait" scale="97" r:id="rId1"/>
  <headerFooter alignWithMargins="0">
    <oddHeader>&amp;C&amp;"Times New Roman,Regular"&amp;12STATE OF NEW JERSEY - DEPARTMENT OF EDUCATION
Student Transportation Unit
&amp;"Times New Roman,Bold Italic"&amp;14 TRANSPORTATION CONTRACT ADDENDUM</oddHeader>
    <oddFooter>&amp;L&amp;8&amp;F
Version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tabSelected="1"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13.8515625" style="0" customWidth="1"/>
    <col min="2" max="3" width="13.140625" style="0" customWidth="1"/>
    <col min="4" max="6" width="14.7109375" style="0" customWidth="1"/>
    <col min="7" max="7" width="18.421875" style="0" customWidth="1"/>
    <col min="8" max="8" width="14.57421875" style="0" customWidth="1"/>
    <col min="9" max="9" width="13.140625" style="0" customWidth="1"/>
    <col min="10" max="10" width="2.28125" style="0" customWidth="1"/>
    <col min="11" max="11" width="15.140625" style="0" customWidth="1"/>
    <col min="12" max="12" width="19.8515625" style="0" customWidth="1"/>
    <col min="14" max="14" width="14.57421875" style="0" customWidth="1"/>
    <col min="20" max="20" width="9.140625" style="30" hidden="1" customWidth="1"/>
    <col min="21" max="21" width="9.7109375" style="30" hidden="1" customWidth="1"/>
  </cols>
  <sheetData>
    <row r="1" spans="1:12" ht="36" customHeight="1">
      <c r="A1" s="169" t="s">
        <v>85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39.75" customHeight="1" thickBot="1">
      <c r="A2" s="98" t="s">
        <v>0</v>
      </c>
      <c r="B2" s="179" t="str">
        <f>IF('Input Sheet'!$D$2=0," ",'Input Sheet'!$D$2)</f>
        <v> </v>
      </c>
      <c r="C2" s="180"/>
      <c r="D2" s="98" t="s">
        <v>13</v>
      </c>
      <c r="E2" s="107" t="str">
        <f>IF('Input Sheet'!$D$12=0," ",'Input Sheet'!$D$12)</f>
        <v> </v>
      </c>
      <c r="F2" s="101" t="s">
        <v>24</v>
      </c>
      <c r="G2" s="107" t="str">
        <f>IF('Input Sheet'!$D$14=0," ",'Input Sheet'!$D$14)</f>
        <v> </v>
      </c>
      <c r="H2" s="108" t="str">
        <f>IF('Input Sheet'!$D$16=0,"Bid #:","Bid #:  "&amp;'Input Sheet'!$D$16)</f>
        <v>Bid #:</v>
      </c>
      <c r="I2" s="143" t="s">
        <v>12</v>
      </c>
      <c r="J2" s="143"/>
      <c r="K2" s="181" t="str">
        <f>IF('Input Sheet'!$D$28=0," ","From "&amp;'Input Sheet'!$D$28&amp;" to "&amp;'Input Sheet'!$D$30)</f>
        <v> </v>
      </c>
      <c r="L2" s="181"/>
    </row>
    <row r="3" spans="1:12" ht="51.75" customHeight="1" thickBot="1">
      <c r="A3" s="40" t="s">
        <v>35</v>
      </c>
      <c r="B3" s="147" t="str">
        <f>IF('Input Sheet'!$D$6=0," ",'Input Sheet'!$D$6)</f>
        <v> </v>
      </c>
      <c r="C3" s="147"/>
      <c r="D3" s="41" t="s">
        <v>36</v>
      </c>
      <c r="E3" s="159" t="str">
        <f>IF('Input Sheet'!$D$8=0," ",'Input Sheet'!$D$8)</f>
        <v> </v>
      </c>
      <c r="F3" s="159"/>
      <c r="G3" s="102" t="s">
        <v>11</v>
      </c>
      <c r="H3" s="99" t="str">
        <f>IF('Input Sheet'!$D$10=0," ",'Input Sheet'!$D$10)</f>
        <v> </v>
      </c>
      <c r="I3" s="160" t="str">
        <f>"Renewal #:  "&amp;'Input Sheet'!$D$18</f>
        <v>Renewal #:  </v>
      </c>
      <c r="J3" s="160"/>
      <c r="K3" s="42">
        <f>IF(AND('Input Sheet'!D23&gt;0,'Input Sheet'!D25=0),"Per Diem Contract Cost:",IF(AND('Input Sheet'!D25&gt;0,'Input Sheet'!D23=0),"Per Annum Contract Cost:",IF(AND('Input Sheet'!D23=0,'Input Sheet'!D25=0),"","ERROR")))</f>
      </c>
      <c r="L3" s="43" t="str">
        <f>IF(AND('Input Sheet'!D23&gt;0,'Input Sheet'!D25=0),'Input Sheet'!D23,IF(AND('Input Sheet'!D25&gt;0,'Input Sheet'!D23=0),'Input Sheet'!D25,IF(AND('Input Sheet'!D23=0,'Input Sheet'!D25=0)," ","ERROR")))</f>
        <v> </v>
      </c>
    </row>
    <row r="4" spans="1:12" ht="36.75" customHeight="1">
      <c r="A4" s="163" t="s">
        <v>44</v>
      </c>
      <c r="B4" s="163" t="s">
        <v>45</v>
      </c>
      <c r="C4" s="163" t="s">
        <v>46</v>
      </c>
      <c r="D4" s="163">
        <f>IF('Input Sheet'!D25&gt;0,"(D)
Per Annum Contracts Only
# of Days","")</f>
      </c>
      <c r="E4" s="171" t="s">
        <v>47</v>
      </c>
      <c r="F4" s="172"/>
      <c r="G4" s="172"/>
      <c r="H4" s="173"/>
      <c r="I4" s="174" t="s">
        <v>48</v>
      </c>
      <c r="J4" s="156"/>
      <c r="K4" s="177" t="s">
        <v>49</v>
      </c>
      <c r="L4" s="163" t="s">
        <v>50</v>
      </c>
    </row>
    <row r="5" spans="1:21" ht="18.75" customHeight="1">
      <c r="A5" s="164"/>
      <c r="B5" s="164"/>
      <c r="C5" s="164"/>
      <c r="D5" s="164"/>
      <c r="E5" s="31">
        <f>'Input Sheet'!D35</f>
        <v>0</v>
      </c>
      <c r="F5" s="32">
        <f>'Input Sheet'!D37</f>
        <v>0</v>
      </c>
      <c r="G5" s="32">
        <f>'Input Sheet'!D39</f>
        <v>0</v>
      </c>
      <c r="H5" s="33">
        <f>'Input Sheet'!D41</f>
        <v>0</v>
      </c>
      <c r="I5" s="175"/>
      <c r="J5" s="157"/>
      <c r="K5" s="178"/>
      <c r="L5" s="164"/>
      <c r="T5" s="51">
        <f>COUNT(A8:A28)</f>
        <v>0</v>
      </c>
      <c r="U5" s="64">
        <f>IF(ISNA(VLOOKUP(T5,$A$8:$L$28,12,FALSE)),0,VLOOKUP(T5,$A$8:$L$28,12,FALSE))</f>
        <v>0</v>
      </c>
    </row>
    <row r="6" spans="1:12" ht="24" customHeight="1">
      <c r="A6" s="164"/>
      <c r="B6" s="164"/>
      <c r="C6" s="164"/>
      <c r="D6" s="164"/>
      <c r="E6" s="34" t="s">
        <v>40</v>
      </c>
      <c r="F6" s="35" t="s">
        <v>41</v>
      </c>
      <c r="G6" s="35" t="s">
        <v>42</v>
      </c>
      <c r="H6" s="36" t="s">
        <v>43</v>
      </c>
      <c r="I6" s="175"/>
      <c r="J6" s="157"/>
      <c r="K6" s="178"/>
      <c r="L6" s="164"/>
    </row>
    <row r="7" spans="1:21" s="1" customFormat="1" ht="17.25" customHeight="1" thickBot="1">
      <c r="A7" s="165"/>
      <c r="B7" s="165"/>
      <c r="C7" s="165"/>
      <c r="D7" s="165"/>
      <c r="E7" s="37" t="s">
        <v>25</v>
      </c>
      <c r="F7" s="38" t="s">
        <v>26</v>
      </c>
      <c r="G7" s="38" t="s">
        <v>27</v>
      </c>
      <c r="H7" s="39" t="s">
        <v>28</v>
      </c>
      <c r="I7" s="176"/>
      <c r="J7" s="158"/>
      <c r="K7" s="165"/>
      <c r="L7" s="165"/>
      <c r="M7"/>
      <c r="N7"/>
      <c r="T7" s="109"/>
      <c r="U7" s="109"/>
    </row>
    <row r="8" spans="1:20" ht="15.75">
      <c r="A8" s="25" t="str">
        <f>IF('Input Sheet'!$D$2=0," ",1)</f>
        <v> </v>
      </c>
      <c r="B8" s="112"/>
      <c r="C8" s="25" t="str">
        <f>IF(B8=0," ","NA")</f>
        <v> </v>
      </c>
      <c r="D8" s="124"/>
      <c r="E8" s="26"/>
      <c r="F8" s="26"/>
      <c r="G8" s="119"/>
      <c r="H8" s="26"/>
      <c r="I8" s="153"/>
      <c r="J8" s="154"/>
      <c r="K8" s="116" t="str">
        <f>IF(SUM(E8:I8)=0," ",SUM((E8*$E$5)+(F8*$F$5)+(G8*$G$5)+(H8*$H$5)+I8))</f>
        <v> </v>
      </c>
      <c r="L8" s="116" t="str">
        <f>IF(SUM(E8:I8)=0," ",IF(AND('Input Sheet'!$D$23=0,'Input Sheet'!$D$25&gt;0),$L$3+(D8*K8),IF(AND('Input Sheet'!$D$23&gt;0,'Input Sheet'!$D$25=0),$L$3+K8," ")))</f>
        <v> </v>
      </c>
      <c r="T8" s="110"/>
    </row>
    <row r="9" spans="1:20" ht="15.75">
      <c r="A9" s="29" t="str">
        <f>IF('Input Sheet'!$D$2=0," ",IF(B9=0," ",A8+1))</f>
        <v> </v>
      </c>
      <c r="B9" s="113"/>
      <c r="C9" s="44" t="str">
        <f>IF(B9=0," ",$L8)</f>
        <v> </v>
      </c>
      <c r="D9" s="27"/>
      <c r="E9" s="28"/>
      <c r="F9" s="28"/>
      <c r="G9" s="120"/>
      <c r="H9" s="28"/>
      <c r="I9" s="139"/>
      <c r="J9" s="140"/>
      <c r="K9" s="117" t="str">
        <f aca="true" t="shared" si="0" ref="K9:K28">IF(SUM(E9:I9)=0," ",SUM((E9*$E$5)+(F9*$F$5)+(G9*$G$5)+(H9*$H$5)+I9))</f>
        <v> </v>
      </c>
      <c r="L9" s="117" t="str">
        <f>IF(SUM(E9:I9)=0," ",IF(AND('Input Sheet'!$D$23=0,'Input Sheet'!$D$25&gt;0),$C9+(D9*K9),IF(AND('Input Sheet'!$D$23&gt;0,'Input Sheet'!$D$25=0),$C9+K9," ")))</f>
        <v> </v>
      </c>
      <c r="T9" s="110"/>
    </row>
    <row r="10" spans="1:20" ht="15.75">
      <c r="A10" s="29" t="str">
        <f>IF('Input Sheet'!$D$2=0," ",IF(B10=0," ",A9+1))</f>
        <v> </v>
      </c>
      <c r="B10" s="113"/>
      <c r="C10" s="44" t="str">
        <f aca="true" t="shared" si="1" ref="C10:C28">IF(B10=0," ",$L9)</f>
        <v> </v>
      </c>
      <c r="D10" s="27"/>
      <c r="E10" s="28"/>
      <c r="F10" s="28"/>
      <c r="G10" s="120"/>
      <c r="H10" s="28"/>
      <c r="I10" s="139"/>
      <c r="J10" s="140"/>
      <c r="K10" s="118" t="str">
        <f t="shared" si="0"/>
        <v> </v>
      </c>
      <c r="L10" s="117" t="str">
        <f>IF(SUM(E10:I10)=0," ",IF(AND('Input Sheet'!$D$23=0,'Input Sheet'!$D$25&gt;0),$C10+(D10*K10),IF(AND('Input Sheet'!$D$23&gt;0,'Input Sheet'!$D$25=0),$C10+K10," ")))</f>
        <v> </v>
      </c>
      <c r="T10" s="110"/>
    </row>
    <row r="11" spans="1:20" ht="15.75">
      <c r="A11" s="29" t="str">
        <f>IF('Input Sheet'!$D$2=0," ",IF(B11=0," ",A10+1))</f>
        <v> </v>
      </c>
      <c r="B11" s="113"/>
      <c r="C11" s="44" t="str">
        <f t="shared" si="1"/>
        <v> </v>
      </c>
      <c r="D11" s="27"/>
      <c r="E11" s="28"/>
      <c r="F11" s="28"/>
      <c r="G11" s="120"/>
      <c r="H11" s="28"/>
      <c r="I11" s="139"/>
      <c r="J11" s="140"/>
      <c r="K11" s="118" t="str">
        <f t="shared" si="0"/>
        <v> </v>
      </c>
      <c r="L11" s="117" t="str">
        <f>IF(SUM(E11:I11)=0," ",IF(AND('Input Sheet'!$D$23=0,'Input Sheet'!$D$25&gt;0),$C11+(D11*K11),IF(AND('Input Sheet'!$D$23&gt;0,'Input Sheet'!$D$25=0),$C11+K11," ")))</f>
        <v> </v>
      </c>
      <c r="T11" s="110"/>
    </row>
    <row r="12" spans="1:20" ht="15.75">
      <c r="A12" s="29" t="str">
        <f>IF('Input Sheet'!$D$2=0," ",IF(B12=0," ",A11+1))</f>
        <v> </v>
      </c>
      <c r="B12" s="113"/>
      <c r="C12" s="44" t="str">
        <f t="shared" si="1"/>
        <v> </v>
      </c>
      <c r="D12" s="27"/>
      <c r="E12" s="28"/>
      <c r="F12" s="28"/>
      <c r="G12" s="120"/>
      <c r="H12" s="28"/>
      <c r="I12" s="139"/>
      <c r="J12" s="140"/>
      <c r="K12" s="118" t="str">
        <f t="shared" si="0"/>
        <v> </v>
      </c>
      <c r="L12" s="117" t="str">
        <f>IF(SUM(E12:I12)=0," ",IF(AND('Input Sheet'!$D$23=0,'Input Sheet'!$D$25&gt;0),$C12+(D12*K12),IF(AND('Input Sheet'!$D$23&gt;0,'Input Sheet'!$D$25=0),$C12+K12," ")))</f>
        <v> </v>
      </c>
      <c r="T12" s="110"/>
    </row>
    <row r="13" spans="1:20" ht="15.75">
      <c r="A13" s="29" t="str">
        <f>IF('Input Sheet'!$D$2=0," ",IF(B13=0," ",A12+1))</f>
        <v> </v>
      </c>
      <c r="B13" s="113"/>
      <c r="C13" s="44" t="str">
        <f t="shared" si="1"/>
        <v> </v>
      </c>
      <c r="D13" s="27"/>
      <c r="E13" s="28"/>
      <c r="F13" s="28"/>
      <c r="G13" s="120"/>
      <c r="H13" s="28"/>
      <c r="I13" s="139"/>
      <c r="J13" s="140"/>
      <c r="K13" s="118" t="str">
        <f t="shared" si="0"/>
        <v> </v>
      </c>
      <c r="L13" s="117" t="str">
        <f>IF(SUM(E13:I13)=0," ",IF(AND('Input Sheet'!$D$23=0,'Input Sheet'!$D$25&gt;0),$C13+(D13*K13),IF(AND('Input Sheet'!$D$23&gt;0,'Input Sheet'!$D$25=0),$C13+K13," ")))</f>
        <v> </v>
      </c>
      <c r="T13" s="110"/>
    </row>
    <row r="14" spans="1:20" ht="15.75">
      <c r="A14" s="29" t="str">
        <f>IF('Input Sheet'!$D$2=0," ",IF(B14=0," ",A13+1))</f>
        <v> </v>
      </c>
      <c r="B14" s="113"/>
      <c r="C14" s="44" t="str">
        <f t="shared" si="1"/>
        <v> </v>
      </c>
      <c r="D14" s="27"/>
      <c r="E14" s="28"/>
      <c r="F14" s="28"/>
      <c r="G14" s="120"/>
      <c r="H14" s="28"/>
      <c r="I14" s="139"/>
      <c r="J14" s="140"/>
      <c r="K14" s="118" t="str">
        <f t="shared" si="0"/>
        <v> </v>
      </c>
      <c r="L14" s="117" t="str">
        <f>IF(SUM(E14:I14)=0," ",IF(AND('Input Sheet'!$D$23=0,'Input Sheet'!$D$25&gt;0),$C14+(D14*K14),IF(AND('Input Sheet'!$D$23&gt;0,'Input Sheet'!$D$25=0),$C14+K14," ")))</f>
        <v> </v>
      </c>
      <c r="T14" s="110"/>
    </row>
    <row r="15" spans="1:20" ht="15.75">
      <c r="A15" s="29" t="str">
        <f>IF('Input Sheet'!$D$2=0," ",IF(B15=0," ",A14+1))</f>
        <v> </v>
      </c>
      <c r="B15" s="113"/>
      <c r="C15" s="44" t="str">
        <f t="shared" si="1"/>
        <v> </v>
      </c>
      <c r="D15" s="27"/>
      <c r="E15" s="28"/>
      <c r="F15" s="28"/>
      <c r="G15" s="120"/>
      <c r="H15" s="28"/>
      <c r="I15" s="139"/>
      <c r="J15" s="140"/>
      <c r="K15" s="118" t="str">
        <f t="shared" si="0"/>
        <v> </v>
      </c>
      <c r="L15" s="117" t="str">
        <f>IF(SUM(E15:I15)=0," ",IF(AND('Input Sheet'!$D$23=0,'Input Sheet'!$D$25&gt;0),$C15+(D15*K15),IF(AND('Input Sheet'!$D$23&gt;0,'Input Sheet'!$D$25=0),$C15+K15," ")))</f>
        <v> </v>
      </c>
      <c r="T15" s="110"/>
    </row>
    <row r="16" spans="1:20" ht="15.75">
      <c r="A16" s="29" t="str">
        <f>IF('Input Sheet'!$D$2=0," ",IF(B16=0," ",A15+1))</f>
        <v> </v>
      </c>
      <c r="B16" s="113"/>
      <c r="C16" s="44" t="str">
        <f t="shared" si="1"/>
        <v> </v>
      </c>
      <c r="D16" s="27"/>
      <c r="E16" s="28"/>
      <c r="F16" s="28"/>
      <c r="G16" s="120"/>
      <c r="H16" s="28"/>
      <c r="I16" s="139"/>
      <c r="J16" s="140"/>
      <c r="K16" s="118" t="str">
        <f t="shared" si="0"/>
        <v> </v>
      </c>
      <c r="L16" s="117" t="str">
        <f>IF(SUM(E16:I16)=0," ",IF(AND('Input Sheet'!$D$23=0,'Input Sheet'!$D$25&gt;0),$C16+(D16*K16),IF(AND('Input Sheet'!$D$23&gt;0,'Input Sheet'!$D$25=0),$C16+K16," ")))</f>
        <v> </v>
      </c>
      <c r="T16" s="110"/>
    </row>
    <row r="17" spans="1:20" ht="15.75">
      <c r="A17" s="29" t="str">
        <f>IF('Input Sheet'!$D$2=0," ",IF(B17=0," ",A16+1))</f>
        <v> </v>
      </c>
      <c r="B17" s="113"/>
      <c r="C17" s="44" t="str">
        <f t="shared" si="1"/>
        <v> </v>
      </c>
      <c r="D17" s="27"/>
      <c r="E17" s="28"/>
      <c r="F17" s="28"/>
      <c r="G17" s="120"/>
      <c r="H17" s="28"/>
      <c r="I17" s="139"/>
      <c r="J17" s="140"/>
      <c r="K17" s="118" t="str">
        <f t="shared" si="0"/>
        <v> </v>
      </c>
      <c r="L17" s="117" t="str">
        <f>IF(SUM(E17:I17)=0," ",IF(AND('Input Sheet'!$D$23=0,'Input Sheet'!$D$25&gt;0),$C17+(D17*K17),IF(AND('Input Sheet'!$D$23&gt;0,'Input Sheet'!$D$25=0),$C17+K17," ")))</f>
        <v> </v>
      </c>
      <c r="T17" s="110"/>
    </row>
    <row r="18" spans="1:20" ht="15.75">
      <c r="A18" s="29" t="str">
        <f>IF('Input Sheet'!$D$2=0," ",IF(B18=0," ",A17+1))</f>
        <v> </v>
      </c>
      <c r="B18" s="113"/>
      <c r="C18" s="44" t="str">
        <f t="shared" si="1"/>
        <v> </v>
      </c>
      <c r="D18" s="27"/>
      <c r="E18" s="28"/>
      <c r="F18" s="28"/>
      <c r="G18" s="120"/>
      <c r="H18" s="28"/>
      <c r="I18" s="139"/>
      <c r="J18" s="140"/>
      <c r="K18" s="118" t="str">
        <f t="shared" si="0"/>
        <v> </v>
      </c>
      <c r="L18" s="117" t="str">
        <f>IF(SUM(E18:I18)=0," ",IF(AND('Input Sheet'!$D$23=0,'Input Sheet'!$D$25&gt;0),$C18+(D18*K18),IF(AND('Input Sheet'!$D$23&gt;0,'Input Sheet'!$D$25=0),$C18+K18," ")))</f>
        <v> </v>
      </c>
      <c r="T18" s="110"/>
    </row>
    <row r="19" spans="1:20" ht="15.75">
      <c r="A19" s="29" t="str">
        <f>IF('Input Sheet'!$D$2=0," ",IF(B19=0," ",A18+1))</f>
        <v> </v>
      </c>
      <c r="B19" s="113"/>
      <c r="C19" s="44" t="str">
        <f t="shared" si="1"/>
        <v> </v>
      </c>
      <c r="D19" s="27"/>
      <c r="E19" s="28"/>
      <c r="F19" s="28"/>
      <c r="G19" s="120"/>
      <c r="H19" s="28"/>
      <c r="I19" s="139"/>
      <c r="J19" s="140"/>
      <c r="K19" s="118" t="str">
        <f t="shared" si="0"/>
        <v> </v>
      </c>
      <c r="L19" s="117" t="str">
        <f>IF(SUM(E19:I19)=0," ",IF(AND('Input Sheet'!$D$23=0,'Input Sheet'!$D$25&gt;0),$C19+(D19*K19),IF(AND('Input Sheet'!$D$23&gt;0,'Input Sheet'!$D$25=0),$C19+K19," ")))</f>
        <v> </v>
      </c>
      <c r="T19" s="110"/>
    </row>
    <row r="20" spans="1:20" ht="15.75">
      <c r="A20" s="29" t="str">
        <f>IF('Input Sheet'!$D$2=0," ",IF(B20=0," ",A19+1))</f>
        <v> </v>
      </c>
      <c r="B20" s="113"/>
      <c r="C20" s="44" t="str">
        <f t="shared" si="1"/>
        <v> </v>
      </c>
      <c r="D20" s="27"/>
      <c r="E20" s="28"/>
      <c r="F20" s="28"/>
      <c r="G20" s="120"/>
      <c r="H20" s="28"/>
      <c r="I20" s="139"/>
      <c r="J20" s="140"/>
      <c r="K20" s="118" t="str">
        <f t="shared" si="0"/>
        <v> </v>
      </c>
      <c r="L20" s="117" t="str">
        <f>IF(SUM(E20:I20)=0," ",IF(AND('Input Sheet'!$D$23=0,'Input Sheet'!$D$25&gt;0),$C20+(D20*K20),IF(AND('Input Sheet'!$D$23&gt;0,'Input Sheet'!$D$25=0),$C20+K20," ")))</f>
        <v> </v>
      </c>
      <c r="T20" s="110"/>
    </row>
    <row r="21" spans="1:20" ht="15.75">
      <c r="A21" s="29" t="str">
        <f>IF('Input Sheet'!$D$2=0," ",IF(B21=0," ",A20+1))</f>
        <v> </v>
      </c>
      <c r="B21" s="113"/>
      <c r="C21" s="44" t="str">
        <f t="shared" si="1"/>
        <v> </v>
      </c>
      <c r="D21" s="27"/>
      <c r="E21" s="28"/>
      <c r="F21" s="28"/>
      <c r="G21" s="120"/>
      <c r="H21" s="28"/>
      <c r="I21" s="139"/>
      <c r="J21" s="140"/>
      <c r="K21" s="118" t="str">
        <f t="shared" si="0"/>
        <v> </v>
      </c>
      <c r="L21" s="117" t="str">
        <f>IF(SUM(E21:I21)=0," ",IF(AND('Input Sheet'!$D$23=0,'Input Sheet'!$D$25&gt;0),$C21+(D21*K21),IF(AND('Input Sheet'!$D$23&gt;0,'Input Sheet'!$D$25=0),$C21+K21," ")))</f>
        <v> </v>
      </c>
      <c r="T21" s="110"/>
    </row>
    <row r="22" spans="1:20" ht="15.75">
      <c r="A22" s="29" t="str">
        <f>IF('Input Sheet'!$D$2=0," ",IF(B22=0," ",A21+1))</f>
        <v> </v>
      </c>
      <c r="B22" s="113"/>
      <c r="C22" s="44" t="str">
        <f t="shared" si="1"/>
        <v> </v>
      </c>
      <c r="D22" s="27"/>
      <c r="E22" s="28"/>
      <c r="F22" s="28"/>
      <c r="G22" s="120"/>
      <c r="H22" s="28"/>
      <c r="I22" s="139"/>
      <c r="J22" s="140"/>
      <c r="K22" s="118" t="str">
        <f t="shared" si="0"/>
        <v> </v>
      </c>
      <c r="L22" s="117" t="str">
        <f>IF(SUM(E22:I22)=0," ",IF(AND('Input Sheet'!$D$23=0,'Input Sheet'!$D$25&gt;0),$C22+(D22*K22),IF(AND('Input Sheet'!$D$23&gt;0,'Input Sheet'!$D$25=0),$C22+K22," ")))</f>
        <v> </v>
      </c>
      <c r="T22" s="110"/>
    </row>
    <row r="23" spans="1:20" ht="15.75">
      <c r="A23" s="29" t="str">
        <f>IF('Input Sheet'!$D$2=0," ",IF(B23=0," ",A22+1))</f>
        <v> </v>
      </c>
      <c r="B23" s="113"/>
      <c r="C23" s="44" t="str">
        <f t="shared" si="1"/>
        <v> </v>
      </c>
      <c r="D23" s="27"/>
      <c r="E23" s="28"/>
      <c r="F23" s="28"/>
      <c r="G23" s="120"/>
      <c r="H23" s="28"/>
      <c r="I23" s="139"/>
      <c r="J23" s="140"/>
      <c r="K23" s="118" t="str">
        <f t="shared" si="0"/>
        <v> </v>
      </c>
      <c r="L23" s="117" t="str">
        <f>IF(SUM(E23:I23)=0," ",IF(AND('Input Sheet'!$D$23=0,'Input Sheet'!$D$25&gt;0),$C23+(D23*K23),IF(AND('Input Sheet'!$D$23&gt;0,'Input Sheet'!$D$25=0),$C23+K23," ")))</f>
        <v> </v>
      </c>
      <c r="T23" s="110"/>
    </row>
    <row r="24" spans="1:20" ht="15.75">
      <c r="A24" s="29" t="str">
        <f>IF('Input Sheet'!$D$2=0," ",IF(B24=0," ",A23+1))</f>
        <v> </v>
      </c>
      <c r="B24" s="113"/>
      <c r="C24" s="44" t="str">
        <f t="shared" si="1"/>
        <v> </v>
      </c>
      <c r="D24" s="27"/>
      <c r="E24" s="28"/>
      <c r="F24" s="28"/>
      <c r="G24" s="120"/>
      <c r="H24" s="28"/>
      <c r="I24" s="139"/>
      <c r="J24" s="140"/>
      <c r="K24" s="118" t="str">
        <f t="shared" si="0"/>
        <v> </v>
      </c>
      <c r="L24" s="117" t="str">
        <f>IF(SUM(E24:I24)=0," ",IF(AND('Input Sheet'!$D$23=0,'Input Sheet'!$D$25&gt;0),$C24+(D24*K24),IF(AND('Input Sheet'!$D$23&gt;0,'Input Sheet'!$D$25=0),$C24+K24," ")))</f>
        <v> </v>
      </c>
      <c r="T24" s="110"/>
    </row>
    <row r="25" spans="1:20" ht="15.75">
      <c r="A25" s="29" t="str">
        <f>IF('Input Sheet'!$D$2=0," ",IF(B25=0," ",A24+1))</f>
        <v> </v>
      </c>
      <c r="B25" s="113"/>
      <c r="C25" s="44" t="str">
        <f t="shared" si="1"/>
        <v> </v>
      </c>
      <c r="D25" s="27"/>
      <c r="E25" s="28"/>
      <c r="F25" s="28"/>
      <c r="G25" s="120"/>
      <c r="H25" s="28"/>
      <c r="I25" s="139"/>
      <c r="J25" s="140"/>
      <c r="K25" s="118" t="str">
        <f t="shared" si="0"/>
        <v> </v>
      </c>
      <c r="L25" s="117" t="str">
        <f>IF(SUM(E25:I25)=0," ",IF(AND('Input Sheet'!$D$23=0,'Input Sheet'!$D$25&gt;0),$C25+(D25*K25),IF(AND('Input Sheet'!$D$23&gt;0,'Input Sheet'!$D$25=0),$C25+K25," ")))</f>
        <v> </v>
      </c>
      <c r="T25" s="110"/>
    </row>
    <row r="26" spans="1:20" ht="15.75">
      <c r="A26" s="29" t="str">
        <f>IF('Input Sheet'!$D$2=0," ",IF(B26=0," ",A25+1))</f>
        <v> </v>
      </c>
      <c r="B26" s="113"/>
      <c r="C26" s="44" t="str">
        <f t="shared" si="1"/>
        <v> </v>
      </c>
      <c r="D26" s="27"/>
      <c r="E26" s="28"/>
      <c r="F26" s="28"/>
      <c r="G26" s="120"/>
      <c r="H26" s="28"/>
      <c r="I26" s="139"/>
      <c r="J26" s="140"/>
      <c r="K26" s="118" t="str">
        <f t="shared" si="0"/>
        <v> </v>
      </c>
      <c r="L26" s="117" t="str">
        <f>IF(SUM(E26:I26)=0," ",IF(AND('Input Sheet'!$D$23=0,'Input Sheet'!$D$25&gt;0),$C26+(D26*K26),IF(AND('Input Sheet'!$D$23&gt;0,'Input Sheet'!$D$25=0),$C26+K26," ")))</f>
        <v> </v>
      </c>
      <c r="T26" s="110"/>
    </row>
    <row r="27" spans="1:20" ht="12.75" customHeight="1">
      <c r="A27" s="29" t="str">
        <f>IF('Input Sheet'!$D$2=0," ",IF(B27=0," ",A26+1))</f>
        <v> </v>
      </c>
      <c r="B27" s="113"/>
      <c r="C27" s="44" t="str">
        <f t="shared" si="1"/>
        <v> </v>
      </c>
      <c r="D27" s="27"/>
      <c r="E27" s="28"/>
      <c r="F27" s="28"/>
      <c r="G27" s="120"/>
      <c r="H27" s="28"/>
      <c r="I27" s="139"/>
      <c r="J27" s="140"/>
      <c r="K27" s="118" t="str">
        <f t="shared" si="0"/>
        <v> </v>
      </c>
      <c r="L27" s="117" t="str">
        <f>IF(SUM(E27:I27)=0," ",IF(AND('Input Sheet'!$D$23=0,'Input Sheet'!$D$25&gt;0),$C27+(D27*K27),IF(AND('Input Sheet'!$D$23&gt;0,'Input Sheet'!$D$25=0),$C27+K27," ")))</f>
        <v> </v>
      </c>
      <c r="T27" s="110"/>
    </row>
    <row r="28" spans="1:20" ht="15.75">
      <c r="A28" s="125" t="str">
        <f>IF('Input Sheet'!$D$2=0," ",IF(B28=0," ",A27+1))</f>
        <v> </v>
      </c>
      <c r="B28" s="126"/>
      <c r="C28" s="127" t="str">
        <f t="shared" si="1"/>
        <v> </v>
      </c>
      <c r="D28" s="27"/>
      <c r="E28" s="28"/>
      <c r="F28" s="28"/>
      <c r="G28" s="120"/>
      <c r="H28" s="28"/>
      <c r="I28" s="141"/>
      <c r="J28" s="142"/>
      <c r="K28" s="128" t="str">
        <f t="shared" si="0"/>
        <v> </v>
      </c>
      <c r="L28" s="129" t="str">
        <f>IF(SUM(E28:I28)=0," ",IF(AND('Input Sheet'!$D$23=0,'Input Sheet'!$D$25&gt;0),$C28+(D28*K28),IF(AND('Input Sheet'!$D$23&gt;0,'Input Sheet'!$D$25=0),$C28+K28," ")))</f>
        <v> </v>
      </c>
      <c r="T28" s="110"/>
    </row>
    <row r="29" spans="1:20" ht="15.75">
      <c r="A29" s="132" t="s">
        <v>81</v>
      </c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8"/>
      <c r="T29" s="110"/>
    </row>
    <row r="30" spans="1:20" ht="15.7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T30" s="110"/>
    </row>
    <row r="31" spans="1:20" ht="15.7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2"/>
      <c r="T31" s="110"/>
    </row>
    <row r="32" spans="1:12" ht="9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103"/>
    </row>
    <row r="33" spans="1:12" ht="16.5" customHeight="1" thickBot="1">
      <c r="A33" s="148" t="s">
        <v>78</v>
      </c>
      <c r="B33" s="148"/>
      <c r="C33" s="148"/>
      <c r="D33" s="130"/>
      <c r="E33" s="149" t="s">
        <v>79</v>
      </c>
      <c r="F33" s="149"/>
      <c r="G33" s="149"/>
      <c r="H33" s="131"/>
      <c r="I33" s="123" t="s">
        <v>80</v>
      </c>
      <c r="J33" s="54"/>
      <c r="K33" s="54"/>
      <c r="L33" s="103"/>
    </row>
    <row r="34" spans="1:12" ht="10.5" customHeight="1">
      <c r="A34" s="121"/>
      <c r="B34" s="121"/>
      <c r="C34" s="121"/>
      <c r="D34" s="54"/>
      <c r="E34" s="122"/>
      <c r="F34" s="122"/>
      <c r="G34" s="122"/>
      <c r="H34" s="54"/>
      <c r="I34" s="54"/>
      <c r="J34" s="54"/>
      <c r="K34" s="54"/>
      <c r="L34" s="103"/>
    </row>
    <row r="35" spans="1:19" ht="12.75">
      <c r="A35" s="30"/>
      <c r="B35" s="30"/>
      <c r="C35" s="55"/>
      <c r="D35" s="55"/>
      <c r="E35" s="55"/>
      <c r="F35" s="51" t="s">
        <v>1</v>
      </c>
      <c r="G35" s="55"/>
      <c r="H35" s="55"/>
      <c r="I35" s="55"/>
      <c r="J35" s="55"/>
      <c r="K35" s="55"/>
      <c r="L35" s="30"/>
      <c r="M35" s="30"/>
      <c r="N35" s="30"/>
      <c r="O35" s="30"/>
      <c r="P35" s="30"/>
      <c r="Q35" s="30"/>
      <c r="R35" s="30"/>
      <c r="S35" s="30"/>
    </row>
    <row r="36" spans="2:11" s="30" customFormat="1" ht="12.75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21" s="2" customFormat="1" ht="12.75" customHeight="1">
      <c r="A37" s="56"/>
      <c r="B37" s="56"/>
      <c r="C37" s="56"/>
      <c r="D37" s="56"/>
      <c r="E37" s="115"/>
      <c r="F37" s="91"/>
      <c r="G37" s="59"/>
      <c r="H37" s="59"/>
      <c r="I37" s="59"/>
      <c r="J37" s="56"/>
      <c r="K37" s="56"/>
      <c r="L37" s="114"/>
      <c r="M37"/>
      <c r="N37"/>
      <c r="T37" s="58"/>
      <c r="U37" s="58"/>
    </row>
    <row r="38" spans="1:21" s="2" customFormat="1" ht="12.75" customHeight="1">
      <c r="A38" s="144" t="s">
        <v>16</v>
      </c>
      <c r="B38" s="144"/>
      <c r="C38" s="144"/>
      <c r="D38" s="144"/>
      <c r="E38" s="53" t="s">
        <v>18</v>
      </c>
      <c r="F38" s="91"/>
      <c r="G38" s="146" t="s">
        <v>17</v>
      </c>
      <c r="H38" s="146"/>
      <c r="I38" s="146"/>
      <c r="J38" s="146"/>
      <c r="K38" s="146"/>
      <c r="L38" s="53" t="s">
        <v>18</v>
      </c>
      <c r="M38"/>
      <c r="N38"/>
      <c r="T38" s="58"/>
      <c r="U38" s="58"/>
    </row>
    <row r="39" spans="1:12" ht="12.75" customHeight="1">
      <c r="A39" s="30"/>
      <c r="B39" s="57"/>
      <c r="C39" s="58"/>
      <c r="D39" s="58"/>
      <c r="E39" s="58"/>
      <c r="F39" s="91"/>
      <c r="G39" s="103"/>
      <c r="H39" s="30"/>
      <c r="I39" s="30"/>
      <c r="J39" s="58"/>
      <c r="K39" s="91"/>
      <c r="L39" s="30"/>
    </row>
    <row r="40" spans="1:12" ht="12.75" customHeight="1">
      <c r="A40" s="59"/>
      <c r="B40" s="59"/>
      <c r="C40" s="59"/>
      <c r="D40" s="59"/>
      <c r="E40" s="115"/>
      <c r="F40" s="30"/>
      <c r="G40" s="161" t="s">
        <v>19</v>
      </c>
      <c r="H40" s="161"/>
      <c r="I40" s="161"/>
      <c r="J40" s="161"/>
      <c r="K40" s="161"/>
      <c r="L40" s="114"/>
    </row>
    <row r="41" spans="1:21" s="106" customFormat="1" ht="21" customHeight="1">
      <c r="A41" s="145" t="s">
        <v>67</v>
      </c>
      <c r="B41" s="145"/>
      <c r="C41" s="145"/>
      <c r="D41" s="145"/>
      <c r="E41" s="105" t="s">
        <v>18</v>
      </c>
      <c r="F41" s="80"/>
      <c r="G41" s="80"/>
      <c r="H41" s="80"/>
      <c r="I41" s="80"/>
      <c r="J41" s="78"/>
      <c r="K41" s="105"/>
      <c r="L41" s="105" t="s">
        <v>18</v>
      </c>
      <c r="T41" s="80"/>
      <c r="U41" s="80"/>
    </row>
    <row r="42" spans="1:12" ht="12.75" customHeight="1">
      <c r="A42" s="30"/>
      <c r="B42" s="30"/>
      <c r="C42" s="30"/>
      <c r="D42" s="30"/>
      <c r="E42" s="30"/>
      <c r="F42" s="30"/>
      <c r="G42" s="58"/>
      <c r="H42" s="58"/>
      <c r="I42" s="58"/>
      <c r="J42" s="58"/>
      <c r="K42" s="162" t="s">
        <v>73</v>
      </c>
      <c r="L42" s="162"/>
    </row>
    <row r="43" spans="1:12" ht="12.75">
      <c r="A43" s="60"/>
      <c r="B43" s="61"/>
      <c r="C43" s="61"/>
      <c r="D43" s="61"/>
      <c r="E43" s="61"/>
      <c r="F43" s="30"/>
      <c r="G43" s="51"/>
      <c r="H43" s="51"/>
      <c r="I43" s="51"/>
      <c r="J43" s="51"/>
      <c r="K43" s="30"/>
      <c r="L43" s="30"/>
    </row>
    <row r="44" spans="1:12" ht="12.75" customHeight="1">
      <c r="A44" s="59"/>
      <c r="B44" s="59"/>
      <c r="C44" s="59"/>
      <c r="D44" s="59"/>
      <c r="E44" s="59"/>
      <c r="F44" s="30"/>
      <c r="G44" s="155"/>
      <c r="H44" s="155"/>
      <c r="I44" s="155"/>
      <c r="J44" s="155"/>
      <c r="L44" s="114"/>
    </row>
    <row r="45" spans="1:12" ht="12.75">
      <c r="A45" s="30"/>
      <c r="B45" s="30"/>
      <c r="C45" s="51" t="s">
        <v>21</v>
      </c>
      <c r="D45" s="30"/>
      <c r="E45" s="30"/>
      <c r="F45" s="30"/>
      <c r="G45" s="51"/>
      <c r="H45" s="51" t="s">
        <v>20</v>
      </c>
      <c r="I45" s="51"/>
      <c r="J45" s="51"/>
      <c r="L45" s="100" t="s">
        <v>71</v>
      </c>
    </row>
    <row r="46" spans="1:20" ht="12.75">
      <c r="A46" s="62"/>
      <c r="B46" s="63"/>
      <c r="C46" s="62"/>
      <c r="D46" s="63"/>
      <c r="E46" s="52"/>
      <c r="F46" s="52"/>
      <c r="G46" s="52"/>
      <c r="H46" s="104"/>
      <c r="I46" s="104"/>
      <c r="J46" s="104"/>
      <c r="K46" s="104"/>
      <c r="L46" s="104"/>
      <c r="O46" s="10"/>
      <c r="P46" s="10"/>
      <c r="Q46" s="10"/>
      <c r="R46" s="10"/>
      <c r="S46" s="10"/>
      <c r="T46" s="103"/>
    </row>
    <row r="47" spans="1:20" ht="12.75">
      <c r="A47" s="30"/>
      <c r="B47" s="30"/>
      <c r="C47" s="30"/>
      <c r="D47" s="30"/>
      <c r="E47" s="30"/>
      <c r="F47" s="103"/>
      <c r="G47" s="103"/>
      <c r="H47" s="103"/>
      <c r="I47" s="103"/>
      <c r="J47" s="103"/>
      <c r="K47" s="103"/>
      <c r="L47" s="103"/>
      <c r="O47" s="10"/>
      <c r="P47" s="10"/>
      <c r="Q47" s="10"/>
      <c r="R47" s="10"/>
      <c r="S47" s="10"/>
      <c r="T47" s="103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</sheetData>
  <sheetProtection selectLockedCells="1"/>
  <mergeCells count="48">
    <mergeCell ref="A1:L1"/>
    <mergeCell ref="E4:H4"/>
    <mergeCell ref="A4:A7"/>
    <mergeCell ref="B4:B7"/>
    <mergeCell ref="C4:C7"/>
    <mergeCell ref="D4:D7"/>
    <mergeCell ref="I4:I7"/>
    <mergeCell ref="K4:K7"/>
    <mergeCell ref="B2:C2"/>
    <mergeCell ref="K2:L2"/>
    <mergeCell ref="G44:J44"/>
    <mergeCell ref="J4:J7"/>
    <mergeCell ref="E3:F3"/>
    <mergeCell ref="I3:J3"/>
    <mergeCell ref="G40:K40"/>
    <mergeCell ref="K42:L42"/>
    <mergeCell ref="L4:L7"/>
    <mergeCell ref="A30:L30"/>
    <mergeCell ref="B29:L29"/>
    <mergeCell ref="I10:J10"/>
    <mergeCell ref="I2:J2"/>
    <mergeCell ref="A38:D38"/>
    <mergeCell ref="A41:D41"/>
    <mergeCell ref="G38:K38"/>
    <mergeCell ref="B3:C3"/>
    <mergeCell ref="A33:C33"/>
    <mergeCell ref="E33:G33"/>
    <mergeCell ref="A31:L31"/>
    <mergeCell ref="I8:J8"/>
    <mergeCell ref="I9:J9"/>
    <mergeCell ref="I11:J11"/>
    <mergeCell ref="I16:J16"/>
    <mergeCell ref="I17:J17"/>
    <mergeCell ref="I18:J18"/>
    <mergeCell ref="I15:J15"/>
    <mergeCell ref="I14:J14"/>
    <mergeCell ref="I13:J13"/>
    <mergeCell ref="I12:J12"/>
    <mergeCell ref="I19:J19"/>
    <mergeCell ref="I20:J20"/>
    <mergeCell ref="I21:J21"/>
    <mergeCell ref="I22:J22"/>
    <mergeCell ref="I27:J27"/>
    <mergeCell ref="I28:J28"/>
    <mergeCell ref="I23:J23"/>
    <mergeCell ref="I24:J24"/>
    <mergeCell ref="I25:J25"/>
    <mergeCell ref="I26:J26"/>
  </mergeCells>
  <dataValidations count="6">
    <dataValidation type="custom" showErrorMessage="1" errorTitle="skipped" error="DO NOT SKIP LINES!" sqref="B9:B28">
      <formula1>IF(B8=0,FALSE,TRUE)</formula1>
    </dataValidation>
    <dataValidation type="custom" showInputMessage="1" errorTitle="# of Days" error="# of days must be entered for Per Annum Contracts&#10;" sqref="L8:L28">
      <formula1>IF(AND($K$3="2003-04 Per Annum Contract Cost",AND(D8=0,K8&gt;0)),FALSE,TRUE)</formula1>
    </dataValidation>
    <dataValidation type="custom" allowBlank="1" showErrorMessage="1" errorTitle="Days" error="Insert the Number of Days before proceeding&#10;" sqref="F8:J28 E9:E28">
      <formula1>IF(OR(AND($K$3="Per Annum Contract Cost:",$D8&gt;0),$K$3="Per Diem Contract Cost:"),TRUE,FALSE)</formula1>
    </dataValidation>
    <dataValidation type="custom" allowBlank="1" showInputMessage="1" showErrorMessage="1" errorTitle="# of Days" error="# of days must be entered for Per Annum Contracts&#10;" sqref="D9:D28">
      <formula1>IF(AND($K$3="Per Annum Contract Cost",AND(IT9=0,C9&gt;0)),FALSE,TRUE)</formula1>
    </dataValidation>
    <dataValidation type="custom" allowBlank="1" showErrorMessage="1" errorTitle="Days" error="Insert the Number of Days before proceeding&#10;" sqref="E8">
      <formula1>IF(OR(AND($K$3="Per Annum Contract Cost:",$D8&gt;0),$K$3="Per Diem Contract Cost:"),TRUE,FALSE)</formula1>
    </dataValidation>
    <dataValidation type="custom" allowBlank="1" showInputMessage="1" showErrorMessage="1" errorTitle="# of Days" error="# of days must be entered for Per Annum Contracts&#10;" sqref="D8">
      <formula1>IF(AND($K$3="Per Annum Contract Cost",AND(IT8=0,C8&gt;0)),FALSE,TRUE)</formula1>
    </dataValidation>
  </dataValidations>
  <printOptions horizontalCentered="1"/>
  <pageMargins left="0.75" right="0.75" top="0.9" bottom="0.39" header="0.22" footer="0.2"/>
  <pageSetup fitToHeight="1" fitToWidth="1" horizontalDpi="600" verticalDpi="600" orientation="landscape" scale="71" r:id="rId1"/>
  <headerFooter alignWithMargins="0">
    <oddHeader>&amp;C&amp;"Times New Roman,Regular"&amp;12STATE OF NEW JERSEY - DEPARTMENT OF EDUCATION
Student Transportation Unit
&amp;"Times New Roman,Bold Italic"&amp;14TRANSPORTATION CONTRACT ADDENDUM</oddHeader>
    <oddFooter>&amp;L&amp;8&amp;F
Version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"/>
  <sheetViews>
    <sheetView showGridLines="0" zoomScalePageLayoutView="0" workbookViewId="0" topLeftCell="A1">
      <selection activeCell="C9" sqref="C9:M9"/>
    </sheetView>
  </sheetViews>
  <sheetFormatPr defaultColWidth="9.140625" defaultRowHeight="12.75"/>
  <cols>
    <col min="1" max="1" width="12.8515625" style="30" customWidth="1"/>
    <col min="2" max="2" width="1.7109375" style="30" customWidth="1"/>
    <col min="3" max="3" width="12.28125" style="30" customWidth="1"/>
    <col min="4" max="4" width="1.421875" style="30" customWidth="1"/>
    <col min="5" max="5" width="9.140625" style="30" customWidth="1"/>
    <col min="6" max="6" width="1.7109375" style="30" customWidth="1"/>
    <col min="7" max="7" width="12.7109375" style="30" customWidth="1"/>
    <col min="8" max="8" width="1.421875" style="30" customWidth="1"/>
    <col min="9" max="9" width="9.140625" style="30" customWidth="1"/>
    <col min="10" max="10" width="1.57421875" style="30" customWidth="1"/>
    <col min="11" max="11" width="9.8515625" style="30" customWidth="1"/>
    <col min="12" max="12" width="1.57421875" style="30" customWidth="1"/>
    <col min="13" max="13" width="19.00390625" style="30" customWidth="1"/>
    <col min="14" max="14" width="5.00390625" style="30" customWidth="1"/>
    <col min="15" max="16384" width="9.140625" style="30" customWidth="1"/>
  </cols>
  <sheetData>
    <row r="2" spans="1:16" ht="15">
      <c r="A2" s="45" t="s">
        <v>51</v>
      </c>
      <c r="B2" s="45"/>
      <c r="C2" s="65" t="s">
        <v>82</v>
      </c>
      <c r="D2" s="65"/>
      <c r="E2" s="65"/>
      <c r="F2" s="65"/>
      <c r="G2" s="65"/>
      <c r="H2" s="66"/>
      <c r="I2" s="47"/>
      <c r="J2" s="47"/>
      <c r="K2" s="47"/>
      <c r="L2" s="47"/>
      <c r="M2" s="47"/>
      <c r="N2" s="47"/>
      <c r="P2" s="47"/>
    </row>
    <row r="3" spans="1:16" ht="15">
      <c r="A3" s="45"/>
      <c r="B3" s="45"/>
      <c r="C3" s="65"/>
      <c r="D3" s="65"/>
      <c r="E3" s="65"/>
      <c r="F3" s="65"/>
      <c r="G3" s="65"/>
      <c r="H3" s="66"/>
      <c r="I3" s="47"/>
      <c r="J3" s="47"/>
      <c r="K3" s="47"/>
      <c r="L3" s="47"/>
      <c r="M3" s="47"/>
      <c r="N3" s="47"/>
      <c r="P3" s="47"/>
    </row>
    <row r="4" spans="1:16" ht="15">
      <c r="A4" s="45" t="s">
        <v>52</v>
      </c>
      <c r="B4" s="45"/>
      <c r="C4" s="65" t="s">
        <v>70</v>
      </c>
      <c r="D4" s="65"/>
      <c r="E4" s="65"/>
      <c r="F4" s="65"/>
      <c r="G4" s="65"/>
      <c r="H4" s="66"/>
      <c r="P4" s="47"/>
    </row>
    <row r="5" spans="1:16" ht="15">
      <c r="A5" s="45"/>
      <c r="B5" s="45"/>
      <c r="C5" s="65" t="str">
        <f>CONCATENATE('Input Sheet'!$D$2," Board of Education")</f>
        <v> Board of Education</v>
      </c>
      <c r="D5" s="65"/>
      <c r="E5" s="65"/>
      <c r="F5" s="65"/>
      <c r="G5" s="65"/>
      <c r="H5" s="66"/>
      <c r="P5" s="47"/>
    </row>
    <row r="6" spans="1:16" ht="15">
      <c r="A6" s="45"/>
      <c r="B6" s="45"/>
      <c r="C6" s="65"/>
      <c r="D6" s="65"/>
      <c r="E6" s="65"/>
      <c r="F6" s="65"/>
      <c r="G6" s="65"/>
      <c r="H6" s="66"/>
      <c r="I6" s="47"/>
      <c r="J6" s="47"/>
      <c r="K6" s="47"/>
      <c r="L6" s="47"/>
      <c r="M6" s="47"/>
      <c r="N6" s="47"/>
      <c r="P6" s="47"/>
    </row>
    <row r="7" spans="1:16" ht="15">
      <c r="A7" s="45" t="s">
        <v>53</v>
      </c>
      <c r="B7" s="45"/>
      <c r="C7" s="182">
        <f ca="1">TODAY()</f>
        <v>43886</v>
      </c>
      <c r="D7" s="182"/>
      <c r="E7" s="182"/>
      <c r="F7" s="182"/>
      <c r="G7" s="182"/>
      <c r="H7" s="67"/>
      <c r="I7" s="47"/>
      <c r="J7" s="47"/>
      <c r="K7" s="47"/>
      <c r="L7" s="47"/>
      <c r="M7" s="47"/>
      <c r="N7" s="47"/>
      <c r="P7" s="47"/>
    </row>
    <row r="8" spans="1:16" ht="15">
      <c r="A8" s="45"/>
      <c r="B8" s="45"/>
      <c r="C8" s="65"/>
      <c r="D8" s="65"/>
      <c r="E8" s="65"/>
      <c r="F8" s="65"/>
      <c r="G8" s="65"/>
      <c r="H8" s="66"/>
      <c r="I8" s="47"/>
      <c r="J8" s="47"/>
      <c r="K8" s="47"/>
      <c r="L8" s="47"/>
      <c r="M8" s="47"/>
      <c r="N8" s="47"/>
      <c r="P8" s="47"/>
    </row>
    <row r="9" spans="1:16" ht="15">
      <c r="A9" s="45" t="s">
        <v>54</v>
      </c>
      <c r="B9" s="45"/>
      <c r="C9" s="186" t="s">
        <v>84</v>
      </c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47"/>
      <c r="P9" s="47"/>
    </row>
    <row r="10" spans="1:16" ht="15">
      <c r="A10" s="45"/>
      <c r="B10" s="45"/>
      <c r="C10" s="66"/>
      <c r="D10" s="45"/>
      <c r="E10" s="45"/>
      <c r="F10" s="66"/>
      <c r="G10" s="66"/>
      <c r="H10" s="66"/>
      <c r="I10" s="47"/>
      <c r="J10" s="47"/>
      <c r="K10" s="47"/>
      <c r="L10" s="47"/>
      <c r="M10" s="47"/>
      <c r="N10" s="47"/>
      <c r="P10" s="47"/>
    </row>
    <row r="11" spans="1:16" ht="15">
      <c r="A11" s="66"/>
      <c r="B11" s="66"/>
      <c r="C11" s="66"/>
      <c r="D11" s="66"/>
      <c r="E11" s="66"/>
      <c r="F11" s="66"/>
      <c r="G11" s="66"/>
      <c r="H11" s="66"/>
      <c r="I11" s="47"/>
      <c r="J11" s="47"/>
      <c r="K11" s="47"/>
      <c r="L11" s="47"/>
      <c r="M11" s="47"/>
      <c r="N11" s="47"/>
      <c r="P11" s="47"/>
    </row>
    <row r="12" spans="1:16" ht="15">
      <c r="A12" s="68" t="s">
        <v>76</v>
      </c>
      <c r="B12" s="68"/>
      <c r="C12" s="47"/>
      <c r="D12" s="66"/>
      <c r="E12" s="66"/>
      <c r="F12" s="66"/>
      <c r="G12" s="66"/>
      <c r="H12" s="66"/>
      <c r="I12" s="47"/>
      <c r="J12" s="47"/>
      <c r="K12" s="47"/>
      <c r="L12" s="47"/>
      <c r="M12" s="47"/>
      <c r="N12" s="47"/>
      <c r="P12" s="47"/>
    </row>
    <row r="13" spans="1:16" ht="15">
      <c r="A13" s="69" t="s">
        <v>77</v>
      </c>
      <c r="B13" s="68"/>
      <c r="C13" s="47"/>
      <c r="D13" s="66"/>
      <c r="E13" s="66"/>
      <c r="F13" s="66"/>
      <c r="G13" s="66"/>
      <c r="H13" s="66"/>
      <c r="I13" s="47"/>
      <c r="J13" s="47"/>
      <c r="K13" s="47"/>
      <c r="L13" s="47"/>
      <c r="M13" s="47"/>
      <c r="N13" s="47"/>
      <c r="P13" s="47"/>
    </row>
    <row r="14" spans="1:16" ht="15">
      <c r="A14" s="69"/>
      <c r="B14" s="68"/>
      <c r="C14" s="47"/>
      <c r="D14" s="66"/>
      <c r="E14" s="66"/>
      <c r="F14" s="66"/>
      <c r="G14" s="66"/>
      <c r="H14" s="66"/>
      <c r="I14" s="47"/>
      <c r="J14" s="47"/>
      <c r="K14" s="47"/>
      <c r="L14" s="47"/>
      <c r="M14" s="47"/>
      <c r="N14" s="47"/>
      <c r="P14" s="47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187" t="s">
        <v>72</v>
      </c>
      <c r="B16" s="187"/>
      <c r="C16" s="187"/>
      <c r="D16" s="187"/>
      <c r="E16" s="187"/>
      <c r="F16" s="187"/>
      <c r="G16" s="187"/>
      <c r="H16" s="187"/>
      <c r="I16" s="187"/>
    </row>
    <row r="17" spans="1:16" ht="15">
      <c r="A17" s="66"/>
      <c r="B17" s="66"/>
      <c r="C17" s="66"/>
      <c r="D17" s="66"/>
      <c r="E17" s="66"/>
      <c r="F17" s="66"/>
      <c r="G17" s="66"/>
      <c r="H17" s="66"/>
      <c r="I17" s="47"/>
      <c r="J17" s="47"/>
      <c r="K17" s="47"/>
      <c r="L17" s="47"/>
      <c r="M17" s="47"/>
      <c r="N17" s="47"/>
      <c r="P17" s="47"/>
    </row>
    <row r="18" spans="1:16" ht="15">
      <c r="A18" s="70" t="s">
        <v>35</v>
      </c>
      <c r="B18" s="70"/>
      <c r="C18" s="185" t="str">
        <f>IF('Input Sheet'!$D$6=0," ",'Input Sheet'!$D$6)</f>
        <v> </v>
      </c>
      <c r="D18" s="185"/>
      <c r="E18" s="185"/>
      <c r="F18" s="185"/>
      <c r="G18" s="185"/>
      <c r="H18" s="185"/>
      <c r="I18" s="185"/>
      <c r="J18" s="185"/>
      <c r="K18" s="185"/>
      <c r="L18" s="185"/>
      <c r="M18" s="47"/>
      <c r="N18" s="47"/>
      <c r="P18" s="47"/>
    </row>
    <row r="19" spans="1:16" ht="15">
      <c r="A19" s="66"/>
      <c r="B19" s="66"/>
      <c r="C19" s="66"/>
      <c r="D19" s="66"/>
      <c r="E19" s="66"/>
      <c r="F19" s="66"/>
      <c r="G19" s="66"/>
      <c r="H19" s="66"/>
      <c r="I19" s="47"/>
      <c r="J19" s="47"/>
      <c r="K19" s="47"/>
      <c r="L19" s="47"/>
      <c r="M19" s="47"/>
      <c r="N19" s="47"/>
      <c r="P19" s="47"/>
    </row>
    <row r="20" spans="1:16" ht="12.75">
      <c r="A20" s="71"/>
      <c r="B20" s="71"/>
      <c r="C20" s="72"/>
      <c r="D20" s="47"/>
      <c r="E20" s="47"/>
      <c r="F20" s="47"/>
      <c r="G20" s="72" t="s">
        <v>65</v>
      </c>
      <c r="H20" s="47"/>
      <c r="I20" s="85"/>
      <c r="J20" s="85"/>
      <c r="K20" s="85"/>
      <c r="L20" s="85"/>
      <c r="M20" s="85"/>
      <c r="N20" s="85"/>
      <c r="P20" s="47"/>
    </row>
    <row r="21" spans="1:16" ht="12.75">
      <c r="A21" s="71" t="s">
        <v>55</v>
      </c>
      <c r="B21" s="71"/>
      <c r="C21" s="73"/>
      <c r="D21" s="74"/>
      <c r="E21" s="74"/>
      <c r="F21" s="74"/>
      <c r="G21" s="73" t="s">
        <v>66</v>
      </c>
      <c r="H21" s="73"/>
      <c r="I21" s="85"/>
      <c r="J21" s="85"/>
      <c r="K21" s="86" t="s">
        <v>63</v>
      </c>
      <c r="L21" s="85"/>
      <c r="M21" s="85"/>
      <c r="N21" s="85"/>
      <c r="P21" s="47"/>
    </row>
    <row r="22" spans="1:16" ht="12.75">
      <c r="A22" s="73" t="s">
        <v>56</v>
      </c>
      <c r="B22" s="73"/>
      <c r="C22" s="73" t="s">
        <v>62</v>
      </c>
      <c r="D22" s="73"/>
      <c r="E22" s="73" t="s">
        <v>64</v>
      </c>
      <c r="F22" s="75"/>
      <c r="G22" s="73" t="s">
        <v>56</v>
      </c>
      <c r="H22" s="73"/>
      <c r="I22" s="87"/>
      <c r="J22" s="87"/>
      <c r="K22" s="87"/>
      <c r="L22" s="87"/>
      <c r="M22" s="87"/>
      <c r="N22" s="87"/>
      <c r="P22" s="47"/>
    </row>
    <row r="23" spans="1:14" ht="13.5" thickBot="1">
      <c r="A23" s="76" t="s">
        <v>57</v>
      </c>
      <c r="B23" s="76"/>
      <c r="C23" s="76" t="s">
        <v>57</v>
      </c>
      <c r="D23" s="76"/>
      <c r="E23" s="76" t="s">
        <v>57</v>
      </c>
      <c r="F23" s="77"/>
      <c r="G23" s="76" t="s">
        <v>58</v>
      </c>
      <c r="H23" s="76"/>
      <c r="I23" s="88" t="s">
        <v>59</v>
      </c>
      <c r="J23" s="88"/>
      <c r="K23" s="88" t="s">
        <v>60</v>
      </c>
      <c r="L23" s="89"/>
      <c r="M23" s="88" t="s">
        <v>61</v>
      </c>
      <c r="N23" s="90"/>
    </row>
    <row r="24" ht="13.5" thickTop="1"/>
    <row r="25" spans="1:14" ht="12.75">
      <c r="A25" s="78" t="str">
        <f>IF('Input Sheet'!$D$12=0," ",'Input Sheet'!$D$12)</f>
        <v> </v>
      </c>
      <c r="B25" s="78"/>
      <c r="C25" s="79" t="str">
        <f>IF('Input Sheet'!$D$14=0," ",'Input Sheet'!$D$14)</f>
        <v> </v>
      </c>
      <c r="D25" s="78"/>
      <c r="E25" s="78" t="str">
        <f>IF(Addendum!$T$5=0," ",Addendum!$T$5)</f>
        <v> </v>
      </c>
      <c r="F25" s="80"/>
      <c r="G25" s="92" t="str">
        <f>IF(Addendum!$U$5=0," ",Addendum!$U$5)</f>
        <v> </v>
      </c>
      <c r="H25" s="80"/>
      <c r="I25" s="80"/>
      <c r="J25" s="80"/>
      <c r="K25" s="80"/>
      <c r="L25" s="80"/>
      <c r="M25" s="80"/>
      <c r="N25" s="80"/>
    </row>
    <row r="29" spans="1:13" s="134" customFormat="1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4" ht="14.25">
      <c r="A30" s="50" t="s">
        <v>74</v>
      </c>
      <c r="B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4" ht="14.25">
      <c r="A31" s="45" t="s">
        <v>75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</row>
    <row r="32" spans="1:14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/>
    </row>
    <row r="33" spans="1:9" ht="13.5" thickBot="1">
      <c r="A33" s="162" t="s">
        <v>78</v>
      </c>
      <c r="B33" s="162"/>
      <c r="C33" s="162"/>
      <c r="D33" s="162"/>
      <c r="E33" s="162"/>
      <c r="F33" s="162"/>
      <c r="G33" s="136" t="str">
        <f>IF(Addendum!$D$33=0," ",Addendum!$D$33)</f>
        <v> </v>
      </c>
      <c r="H33" s="135"/>
      <c r="I33" s="135"/>
    </row>
    <row r="34" spans="1:5" ht="12.75">
      <c r="A34" s="47"/>
      <c r="B34" s="82"/>
      <c r="C34" s="49"/>
      <c r="D34" s="49"/>
      <c r="E34" s="49"/>
    </row>
    <row r="35" spans="1:7" ht="13.5" thickBot="1">
      <c r="A35" s="162" t="s">
        <v>83</v>
      </c>
      <c r="B35" s="162"/>
      <c r="C35" s="162"/>
      <c r="D35" s="162"/>
      <c r="E35" s="162"/>
      <c r="F35" s="162"/>
      <c r="G35" s="137" t="str">
        <f>IF(Addendum!$H$33=0," ",Addendum!$H$33)</f>
        <v> </v>
      </c>
    </row>
    <row r="36" spans="1:14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5" ht="12.75">
      <c r="A37" s="81" t="s">
        <v>69</v>
      </c>
      <c r="B37" s="47"/>
      <c r="C37" s="47"/>
      <c r="D37" s="47"/>
      <c r="E37" s="47"/>
    </row>
    <row r="38" spans="1:5" ht="12.75">
      <c r="A38" s="83" t="s">
        <v>68</v>
      </c>
      <c r="B38" s="49"/>
      <c r="C38" s="49"/>
      <c r="D38" s="49"/>
      <c r="E38" s="49"/>
    </row>
    <row r="39" spans="1:5" ht="12.75">
      <c r="A39" s="83"/>
      <c r="B39" s="49"/>
      <c r="C39" s="49"/>
      <c r="D39" s="49"/>
      <c r="E39" s="49"/>
    </row>
    <row r="40" spans="1:5" ht="12.75">
      <c r="A40" s="83"/>
      <c r="B40" s="82"/>
      <c r="D40" s="49"/>
      <c r="E40" s="49"/>
    </row>
    <row r="41" spans="1:5" ht="12.75">
      <c r="A41" s="47"/>
      <c r="B41" s="82"/>
      <c r="C41" s="49"/>
      <c r="D41" s="49"/>
      <c r="E41" s="49"/>
    </row>
    <row r="42" spans="1:5" ht="12.75">
      <c r="A42" s="47"/>
      <c r="B42" s="82"/>
      <c r="C42" s="49"/>
      <c r="D42" s="49"/>
      <c r="E42" s="49"/>
    </row>
    <row r="43" spans="1:5" ht="12.75">
      <c r="A43" s="47"/>
      <c r="B43" s="82"/>
      <c r="C43" s="49"/>
      <c r="D43" s="49"/>
      <c r="E43" s="49"/>
    </row>
    <row r="44" spans="1:5" ht="12.75">
      <c r="A44" s="47"/>
      <c r="B44" s="82"/>
      <c r="C44" s="49"/>
      <c r="D44" s="49"/>
      <c r="E44" s="49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48"/>
      <c r="B49" s="48"/>
      <c r="C49" s="48"/>
      <c r="D49" s="48"/>
      <c r="E49" s="48"/>
      <c r="F49" s="48"/>
      <c r="G49" s="48"/>
      <c r="H49" s="49"/>
      <c r="I49" s="49"/>
      <c r="J49" s="48"/>
      <c r="K49" s="48"/>
      <c r="L49" s="48"/>
      <c r="M49" s="59"/>
    </row>
    <row r="50" spans="1:13" ht="12.75">
      <c r="A50" s="183" t="s">
        <v>82</v>
      </c>
      <c r="B50" s="184"/>
      <c r="C50" s="184"/>
      <c r="D50" s="184"/>
      <c r="E50" s="184"/>
      <c r="F50" s="184"/>
      <c r="G50" s="184"/>
      <c r="H50" s="84"/>
      <c r="I50" s="84"/>
      <c r="J50" s="183" t="s">
        <v>18</v>
      </c>
      <c r="K50" s="184"/>
      <c r="L50" s="184"/>
      <c r="M50" s="184"/>
    </row>
    <row r="51" spans="1:13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</sheetData>
  <sheetProtection password="CC7C" sheet="1" selectLockedCells="1" selectUnlockedCells="1"/>
  <mergeCells count="8">
    <mergeCell ref="C7:G7"/>
    <mergeCell ref="A50:G50"/>
    <mergeCell ref="J50:M50"/>
    <mergeCell ref="C18:L18"/>
    <mergeCell ref="C9:M9"/>
    <mergeCell ref="A16:I16"/>
    <mergeCell ref="A33:F33"/>
    <mergeCell ref="A35:F35"/>
  </mergeCells>
  <printOptions/>
  <pageMargins left="0.45" right="0.53" top="1" bottom="0.9" header="0.5" footer="0.3"/>
  <pageSetup fitToHeight="1" fitToWidth="1" horizontalDpi="600" verticalDpi="600" orientation="portrait" scale="97" r:id="rId1"/>
  <headerFooter alignWithMargins="0">
    <oddHeader>&amp;C&amp;"Times New Roman,Bold Italic"&amp;14 REQUEST FOR APPROVAL OF TRANSPORTATION CONTRACT ADDENDUM</oddHeader>
    <oddFooter>&amp;L&amp;8&amp;F
Version 2019
&amp;"Times New Roman,Regular"&amp;10PT-2A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Wells</dc:creator>
  <cp:keywords/>
  <dc:description/>
  <cp:lastModifiedBy>Bitter, Laura</cp:lastModifiedBy>
  <cp:lastPrinted>2019-02-04T18:00:24Z</cp:lastPrinted>
  <dcterms:created xsi:type="dcterms:W3CDTF">2002-11-13T21:02:50Z</dcterms:created>
  <dcterms:modified xsi:type="dcterms:W3CDTF">2020-02-25T17:48:05Z</dcterms:modified>
  <cp:category/>
  <cp:version/>
  <cp:contentType/>
  <cp:contentStatus/>
</cp:coreProperties>
</file>