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20" yWindow="120" windowWidth="9375" windowHeight="4455" tabRatio="522"/>
  </bookViews>
  <sheets>
    <sheet name="Abstract of Ratables" sheetId="2" r:id="rId1"/>
  </sheets>
  <definedNames>
    <definedName name="_Fill" hidden="1">'Abstract of Ratables'!#REF!</definedName>
    <definedName name="_xlnm.Print_Area" localSheetId="0">'Abstract of Ratables'!$A$1:$CO$32</definedName>
    <definedName name="_xlnm.Print_Titles" localSheetId="0">'Abstract of Ratables'!$A:$B,'Abstract of Ratables'!$1:$5</definedName>
  </definedNames>
  <calcPr calcId="152511"/>
</workbook>
</file>

<file path=xl/calcChain.xml><?xml version="1.0" encoding="utf-8"?>
<calcChain xmlns="http://schemas.openxmlformats.org/spreadsheetml/2006/main">
  <c r="CB14" i="2" l="1"/>
  <c r="CO7" i="2" l="1"/>
  <c r="CO8" i="2"/>
  <c r="CO9" i="2"/>
  <c r="CO10" i="2"/>
  <c r="CO6" i="2"/>
  <c r="CB22" i="2"/>
  <c r="CH32" i="2"/>
  <c r="CI32" i="2"/>
  <c r="CG32" i="2"/>
  <c r="CD7" i="2"/>
  <c r="CD8" i="2"/>
  <c r="CD9" i="2"/>
  <c r="CD10" i="2"/>
  <c r="CD11" i="2"/>
  <c r="CD12" i="2"/>
  <c r="CD13" i="2"/>
  <c r="CD14" i="2"/>
  <c r="CD15" i="2"/>
  <c r="CD16" i="2"/>
  <c r="CD17" i="2"/>
  <c r="CD18" i="2"/>
  <c r="CD19" i="2"/>
  <c r="CD20" i="2"/>
  <c r="CD21" i="2"/>
  <c r="CD22" i="2"/>
  <c r="CD23" i="2"/>
  <c r="CD24" i="2"/>
  <c r="CD25" i="2"/>
  <c r="CD26" i="2"/>
  <c r="CD27" i="2"/>
  <c r="CD28" i="2"/>
  <c r="CD29" i="2"/>
  <c r="CD30" i="2"/>
  <c r="CD31" i="2"/>
  <c r="CD6" i="2"/>
  <c r="CB29" i="2" l="1"/>
  <c r="CB28" i="2"/>
  <c r="CB26" i="2"/>
  <c r="CB24" i="2"/>
  <c r="CB15" i="2"/>
  <c r="CB6" i="2"/>
  <c r="CB18" i="2"/>
  <c r="CB17" i="2"/>
  <c r="CB13" i="2"/>
  <c r="CB25" i="2"/>
  <c r="CB16" i="2"/>
  <c r="CB31" i="2"/>
  <c r="CB21" i="2"/>
  <c r="CB12" i="2"/>
  <c r="CB30" i="2"/>
  <c r="CB11" i="2"/>
  <c r="CB27" i="2"/>
  <c r="CB20" i="2"/>
  <c r="CB10" i="2"/>
  <c r="CB23" i="2"/>
  <c r="CB19" i="2"/>
  <c r="CB9" i="2"/>
  <c r="CB7" i="2"/>
  <c r="CB8" i="2" l="1"/>
  <c r="CE28" i="2" l="1"/>
  <c r="CC24" i="2"/>
  <c r="CC29" i="2"/>
  <c r="CC18" i="2"/>
  <c r="CC21" i="2"/>
  <c r="CE30" i="2"/>
  <c r="CE23" i="2"/>
  <c r="CC16" i="2"/>
  <c r="CC8" i="2"/>
  <c r="CC10" i="2"/>
  <c r="CC13" i="2"/>
  <c r="CE27" i="2"/>
  <c r="CC12" i="2"/>
  <c r="CC15" i="2"/>
  <c r="CE17" i="2"/>
  <c r="CE31" i="2"/>
  <c r="CC31" i="2"/>
  <c r="CE13" i="2"/>
  <c r="CC27" i="2"/>
  <c r="CE29" i="2"/>
  <c r="CC28" i="2"/>
  <c r="CC19" i="2"/>
  <c r="CE19" i="2"/>
  <c r="CC7" i="2"/>
  <c r="CE7" i="2"/>
  <c r="CE15" i="2"/>
  <c r="CC14" i="2"/>
  <c r="CE14" i="2"/>
  <c r="CE8" i="2"/>
  <c r="CC22" i="2"/>
  <c r="CE22" i="2"/>
  <c r="CE24" i="2"/>
  <c r="CC23" i="2"/>
  <c r="CE26" i="2"/>
  <c r="CC26" i="2"/>
  <c r="CE9" i="2"/>
  <c r="CC9" i="2"/>
  <c r="CE11" i="2"/>
  <c r="CC11" i="2"/>
  <c r="CE25" i="2"/>
  <c r="CC25" i="2"/>
  <c r="CE20" i="2"/>
  <c r="CC20" i="2"/>
  <c r="CE16" i="2"/>
  <c r="CE12" i="2" l="1"/>
  <c r="CC30" i="2"/>
  <c r="CC17" i="2"/>
  <c r="CE21" i="2"/>
  <c r="CE10" i="2"/>
  <c r="CE18" i="2"/>
  <c r="CE6" i="2"/>
  <c r="CC6" i="2"/>
</calcChain>
</file>

<file path=xl/sharedStrings.xml><?xml version="1.0" encoding="utf-8"?>
<sst xmlns="http://schemas.openxmlformats.org/spreadsheetml/2006/main" count="190" uniqueCount="178">
  <si>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</si>
  <si>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</si>
  <si>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</si>
  <si>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</si>
  <si>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</si>
  <si>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</si>
  <si>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</si>
  <si>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</si>
  <si>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</si>
  <si>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</si>
  <si>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</si>
  <si>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</si>
  <si>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</si>
  <si>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</si>
  <si>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</si>
  <si>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</si>
  <si>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</si>
  <si>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</si>
  <si>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</si>
  <si>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</si>
  <si>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</si>
  <si>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</si>
  <si>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</si>
  <si>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</si>
  <si>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</si>
  <si>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</si>
  <si>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</si>
  <si>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</si>
  <si>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</si>
  <si>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</si>
  <si>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</si>
  <si>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</si>
  <si>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</si>
  <si>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</si>
  <si>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</si>
  <si>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</si>
  <si>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</si>
  <si>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</si>
  <si>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</si>
  <si>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</si>
  <si>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</si>
  <si>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</si>
  <si>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</si>
  <si>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</si>
  <si>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</si>
  <si>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</si>
  <si>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</si>
  <si>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</si>
  <si>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</si>
  <si>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</si>
  <si>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</si>
  <si>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</si>
  <si>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</si>
  <si>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</si>
  <si>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</si>
  <si>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</si>
  <si>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</si>
  <si>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</si>
  <si>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</si>
  <si>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</si>
  <si>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</si>
  <si>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</si>
  <si>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</si>
  <si>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</si>
  <si>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</si>
  <si>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</si>
  <si>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</si>
  <si>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</si>
  <si>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</si>
  <si>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</si>
  <si>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</si>
  <si>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</si>
  <si>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</si>
  <si>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</si>
  <si>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</si>
  <si>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</si>
  <si>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</si>
  <si>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</si>
  <si>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</si>
  <si>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</si>
  <si>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</si>
  <si>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</si>
  <si>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</si>
  <si>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</si>
  <si>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</si>
  <si>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</si>
  <si>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</si>
  <si>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</si>
  <si>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</si>
  <si>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</si>
  <si>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</si>
  <si>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</si>
  <si>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</si>
  <si>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</si>
  <si>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</si>
  <si>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</si>
  <si>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</si>
  <si>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</si>
  <si>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</si>
  <si>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</si>
  <si>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</si>
  <si>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</si>
  <si>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</si>
  <si>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</si>
  <si>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</si>
  <si>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</si>
  <si>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</si>
  <si>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</si>
  <si>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</si>
  <si>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</si>
  <si>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</si>
  <si>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</si>
  <si>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</si>
  <si>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</si>
  <si>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</si>
  <si>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1001</t>
  </si>
  <si>
    <t>ALEXANDRIA TWP</t>
  </si>
  <si>
    <t>1002</t>
  </si>
  <si>
    <t>BETHLEHEM TWP</t>
  </si>
  <si>
    <t>1003</t>
  </si>
  <si>
    <t>BLOOMSBURY BORO</t>
  </si>
  <si>
    <t>1004</t>
  </si>
  <si>
    <t>CALIFON BORO</t>
  </si>
  <si>
    <t>1005</t>
  </si>
  <si>
    <t>CLINTON TOWN</t>
  </si>
  <si>
    <t>1006</t>
  </si>
  <si>
    <t>CLINTON TWP</t>
  </si>
  <si>
    <t>1007</t>
  </si>
  <si>
    <t>DELAWARE TWP</t>
  </si>
  <si>
    <t>1008</t>
  </si>
  <si>
    <t>EAST AMWELL TWP</t>
  </si>
  <si>
    <t>1009</t>
  </si>
  <si>
    <t>FLEMINGTON BORO</t>
  </si>
  <si>
    <t>1010</t>
  </si>
  <si>
    <t>FRANKLIN TWP</t>
  </si>
  <si>
    <t>1011</t>
  </si>
  <si>
    <t>FRENCHTOWN BORO</t>
  </si>
  <si>
    <t>1012</t>
  </si>
  <si>
    <t>GLEN GARDNER BORO</t>
  </si>
  <si>
    <t>1013</t>
  </si>
  <si>
    <t>HAMPTON BORO</t>
  </si>
  <si>
    <t>1014</t>
  </si>
  <si>
    <t>HIGH BRIDGE BORO</t>
  </si>
  <si>
    <t>1015</t>
  </si>
  <si>
    <t>HOLLAND TWP</t>
  </si>
  <si>
    <t>1016</t>
  </si>
  <si>
    <t>KINGWOOD TWP</t>
  </si>
  <si>
    <t>1017</t>
  </si>
  <si>
    <t>LAMBERTVILLE CITY</t>
  </si>
  <si>
    <t>1018</t>
  </si>
  <si>
    <t>LEBANON BORO</t>
  </si>
  <si>
    <t>1019</t>
  </si>
  <si>
    <t>LEBANON TWP</t>
  </si>
  <si>
    <t>1020</t>
  </si>
  <si>
    <t>MILFORD BORO</t>
  </si>
  <si>
    <t>1021</t>
  </si>
  <si>
    <t>RARITAN TWP</t>
  </si>
  <si>
    <t>1022</t>
  </si>
  <si>
    <t>READINGTON TWP</t>
  </si>
  <si>
    <t>1023</t>
  </si>
  <si>
    <t>STOCKTON BORO</t>
  </si>
  <si>
    <t>1024</t>
  </si>
  <si>
    <t>TEWKSBURY TWP</t>
  </si>
  <si>
    <t>1025</t>
  </si>
  <si>
    <t>UNION TWP</t>
  </si>
  <si>
    <t>1026</t>
  </si>
  <si>
    <t>WEST AMWELL TWP</t>
  </si>
  <si>
    <t>(i) DISTRICT SCHOOL PURPOSES</t>
  </si>
  <si>
    <t>(14)
Mult. Dwell Exemption
N.J.S.A. 40A:21-6</t>
  </si>
  <si>
    <t>(15)
Mult. Dwell Abatement
N.J.S.A. 40A:21-6</t>
  </si>
  <si>
    <t>s</t>
  </si>
  <si>
    <t>EAST AMWELL</t>
  </si>
  <si>
    <t>FLEMINGTON BOR.</t>
  </si>
  <si>
    <t>S01</t>
  </si>
  <si>
    <t>S02</t>
  </si>
  <si>
    <t>F01</t>
  </si>
  <si>
    <t>LAMBERTVILLE</t>
  </si>
  <si>
    <t>(16)
Com/Ind Abatement
N.J.S.A. 40A:21-7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</si>
</sst>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0"/>
  </numFmts>
  <fonts count="8" x14ac:knownFonts="1">
    <font>
      <sz val="10"/>
      <name val="Arial"/>
    </font>
    <font>
      <sz val="10"/>
      <name val="Arial"/>
    </font>
    <font>
      <sz val="10"/>
      <name val="Arial"/>
      <family val="2"/>
    </font>
    <font>
      <b/>
      <sz val="10"/>
      <name val="Arial"/>
      <family val="2"/>
    </font>
    <font>
      <sz val="9"/>
      <name val="Arial"/>
    </font>
    <font>
      <sz val="8"/>
      <name val="Arial"/>
      <family val="2"/>
    </font>
    <font>
      <b/>
      <sz val="10"/>
      <color indexed="8"/>
      <name val="Arial"/>
      <family val="2"/>
    </font>
    <font>
      <sz val="10"/>
      <color indexed="8"/>
      <name val="Arial"/>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97">
    <xf numFmtId="0" fontId="0" fillId="0" borderId="0" xfId="0"/>
    <xf numFmtId="43" fontId="0" fillId="0" borderId="3" xfId="1" applyFont="1" applyFill="1" applyBorder="1"/>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6" fillId="0" borderId="1" xfId="2" applyFont="1" applyFill="1" applyBorder="1" applyAlignment="1">
      <alignment wrapText="1"/>
    </xf>
    <xf numFmtId="0" fontId="0" fillId="0" borderId="0" xfId="0" applyFill="1"/>
    <xf numFmtId="0" fontId="0" fillId="0" borderId="0" xfId="0" applyFill="1" applyBorder="1"/>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49" fontId="3" fillId="0" borderId="1" xfId="0" applyNumberFormat="1" applyFont="1" applyFill="1" applyBorder="1" applyAlignment="1">
      <alignment horizontal="center"/>
    </xf>
    <xf numFmtId="164" fontId="2" fillId="0" borderId="1" xfId="1" applyNumberFormat="1" applyFont="1" applyFill="1" applyBorder="1"/>
    <xf numFmtId="3" fontId="2" fillId="0" borderId="1" xfId="0" applyNumberFormat="1" applyFont="1" applyFill="1" applyBorder="1" applyAlignment="1">
      <alignment horizontal="right" vertical="center"/>
    </xf>
    <xf numFmtId="3" fontId="0" fillId="0" borderId="1" xfId="0" applyNumberFormat="1" applyFill="1" applyBorder="1"/>
    <xf numFmtId="165"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0" fontId="2" fillId="0" borderId="1" xfId="0" applyFont="1" applyFill="1" applyBorder="1" applyAlignment="1">
      <alignment horizontal="right" vertical="center"/>
    </xf>
    <xf numFmtId="164" fontId="0" fillId="0" borderId="1" xfId="1" applyNumberFormat="1" applyFont="1" applyFill="1" applyBorder="1"/>
    <xf numFmtId="164" fontId="0" fillId="0" borderId="1" xfId="1" applyNumberFormat="1" applyFont="1" applyFill="1" applyBorder="1" applyAlignment="1">
      <alignment horizontal="right" vertical="center" wrapText="1"/>
    </xf>
    <xf numFmtId="43" fontId="2" fillId="0" borderId="1" xfId="1" applyFont="1" applyFill="1" applyBorder="1" applyAlignment="1">
      <alignment horizontal="right" vertical="center"/>
    </xf>
    <xf numFmtId="43" fontId="0" fillId="0" borderId="1" xfId="1" applyFont="1" applyFill="1" applyBorder="1"/>
    <xf numFmtId="4" fontId="2" fillId="0" borderId="1" xfId="0" applyNumberFormat="1" applyFont="1" applyFill="1" applyBorder="1" applyAlignment="1">
      <alignment horizontal="right" vertical="center"/>
    </xf>
    <xf numFmtId="39" fontId="0" fillId="0" borderId="1" xfId="1"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0" fillId="0" borderId="1" xfId="0" applyNumberFormat="1" applyFill="1" applyBorder="1"/>
    <xf numFmtId="4" fontId="2" fillId="0" borderId="1" xfId="0" quotePrefix="1" applyNumberFormat="1" applyFont="1" applyFill="1" applyBorder="1" applyAlignment="1">
      <alignment horizontal="right" vertical="center"/>
    </xf>
    <xf numFmtId="164" fontId="0" fillId="0" borderId="1" xfId="1" applyNumberFormat="1" applyFont="1" applyFill="1" applyBorder="1" applyAlignment="1">
      <alignment horizontal="center" vertical="center" wrapText="1"/>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wrapText="1"/>
    </xf>
    <xf numFmtId="43" fontId="2" fillId="0" borderId="1" xfId="0" applyNumberFormat="1" applyFont="1" applyFill="1" applyBorder="1" applyAlignment="1">
      <alignment horizontal="right" vertical="center"/>
    </xf>
    <xf numFmtId="0" fontId="0" fillId="0" borderId="2" xfId="0" applyFill="1" applyBorder="1" applyAlignment="1">
      <alignment horizontal="center" vertical="center" wrapText="1"/>
    </xf>
    <xf numFmtId="165"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0" fillId="0" borderId="8" xfId="0" applyFill="1" applyBorder="1" applyAlignment="1">
      <alignment horizontal="center" vertical="center" wrapText="1"/>
    </xf>
    <xf numFmtId="0" fontId="3" fillId="0" borderId="1" xfId="0" applyFont="1" applyFill="1" applyBorder="1" applyAlignment="1">
      <alignment horizontal="center" vertical="center"/>
    </xf>
    <xf numFmtId="0" fontId="0" fillId="2" borderId="0" xfId="0" applyFill="1"/>
    <xf numFmtId="0" fontId="0" fillId="2" borderId="0" xfId="0" applyFill="1" applyBorder="1"/>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Alignment="1">
      <alignment horizontal="center" vertical="center" wrapText="1"/>
    </xf>
    <xf numFmtId="0" fontId="0" fillId="2" borderId="0" xfId="0" quotePrefix="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49" fontId="0" fillId="2" borderId="0"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xf numFmtId="3" fontId="2" fillId="4" borderId="1" xfId="1" applyNumberFormat="1" applyFont="1" applyFill="1" applyBorder="1" applyAlignment="1">
      <alignment horizontal="right" vertical="center"/>
    </xf>
    <xf numFmtId="3" fontId="2" fillId="4" borderId="1" xfId="0" applyNumberFormat="1" applyFont="1" applyFill="1" applyBorder="1" applyAlignment="1">
      <alignment horizontal="right" vertical="center"/>
    </xf>
    <xf numFmtId="4" fontId="2" fillId="4" borderId="1" xfId="1" applyNumberFormat="1" applyFont="1" applyFill="1" applyBorder="1" applyAlignment="1">
      <alignment horizontal="right" vertical="center"/>
    </xf>
    <xf numFmtId="43" fontId="2" fillId="4" borderId="1" xfId="1" applyFont="1" applyFill="1" applyBorder="1" applyAlignment="1">
      <alignment horizontal="right" vertical="center"/>
    </xf>
    <xf numFmtId="43" fontId="2" fillId="4" borderId="1" xfId="1" applyNumberFormat="1" applyFont="1" applyFill="1" applyBorder="1" applyAlignment="1">
      <alignment horizontal="right" vertical="center"/>
    </xf>
    <xf numFmtId="3" fontId="2" fillId="4" borderId="2" xfId="1" applyNumberFormat="1" applyFont="1" applyFill="1" applyBorder="1" applyAlignment="1">
      <alignment horizontal="right" vertical="center"/>
    </xf>
    <xf numFmtId="3" fontId="2" fillId="4" borderId="0" xfId="0" applyNumberFormat="1" applyFont="1" applyFill="1" applyBorder="1" applyAlignment="1">
      <alignment horizontal="left" vertical="center"/>
    </xf>
    <xf numFmtId="164" fontId="0" fillId="4" borderId="0" xfId="1" applyNumberFormat="1" applyFont="1" applyFill="1"/>
    <xf numFmtId="0" fontId="0" fillId="4" borderId="0" xfId="0" applyFill="1"/>
    <xf numFmtId="0" fontId="0" fillId="4" borderId="0" xfId="0" applyFill="1" applyBorder="1"/>
    <xf numFmtId="0" fontId="0" fillId="3" borderId="1" xfId="0" applyFill="1" applyBorder="1" applyAlignment="1">
      <alignment horizontal="center"/>
    </xf>
    <xf numFmtId="0" fontId="0" fillId="3" borderId="1" xfId="0"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1" xfId="0" applyBorder="1"/>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1" xfId="0" applyFill="1" applyBorder="1" applyAlignment="1">
      <alignment horizontal="center"/>
    </xf>
    <xf numFmtId="0" fontId="0" fillId="3" borderId="7" xfId="0" applyFill="1" applyBorder="1" applyAlignment="1">
      <alignment horizontal="center"/>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4" xfId="0" applyFill="1" applyBorder="1" applyAlignment="1">
      <alignment horizontal="center" vertical="center" wrapText="1"/>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5" xfId="0" applyFill="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3"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4" xfId="0" applyNumberFormat="1" applyFill="1" applyBorder="1" applyAlignment="1">
      <alignment horizontal="center" vertical="center" wrapText="1"/>
    </xf>
  </cellXfs>
  <cellStyles count="3">
    <cellStyle name="Comma" xfId="1" builtinId="3"/>
    <cellStyle name="Normal" xfId="0" builtinId="0"/>
    <cellStyle name="Normal_Shee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P67"/>
  <sheetViews>
    <sheetView tabSelected="1" zoomScaleNormal="100" zoomScaleSheetLayoutView="75" zoomScalePageLayoutView="106" workbookViewId="0">
      <pane xSplit="2" ySplit="5" topLeftCell="C6" activePane="bottomRight" state="frozen"/>
      <selection pane="topRight" activeCell="C1" sqref="C1"/>
      <selection pane="bottomLeft" activeCell="A6" sqref="A6"/>
      <selection pane="bottomRight" activeCell="C6" sqref="C6"/>
    </sheetView>
  </sheetViews>
  <sheetFormatPr defaultRowHeight="17.25" customHeight="1" x14ac:dyDescent="0.2"/>
  <cols>
    <col min="1" max="1" width="5" style="7" bestFit="1" customWidth="1"/>
    <col min="2" max="2" width="26.85546875" style="7" bestFit="1" customWidth="1"/>
    <col min="3" max="9" width="26.42578125" style="7" customWidth="1"/>
    <col min="10" max="16" width="26.28515625" style="7" customWidth="1"/>
    <col min="17" max="17" width="26.7109375" style="7" customWidth="1"/>
    <col min="18" max="21" width="23" style="7" customWidth="1"/>
    <col min="22" max="24" width="26.7109375" style="7" customWidth="1"/>
    <col min="25" max="26" width="25.85546875" style="7" customWidth="1"/>
    <col min="27" max="27" width="26.5703125" style="7" customWidth="1"/>
    <col min="28" max="31" width="26.140625" style="7" customWidth="1"/>
    <col min="32" max="33" width="23.42578125" style="7" customWidth="1"/>
    <col min="34" max="34" width="28" style="7" customWidth="1"/>
    <col min="35" max="41" width="22.28515625" style="7" customWidth="1"/>
    <col min="42" max="43" width="24.85546875" style="7" customWidth="1"/>
    <col min="44" max="44" width="22.28515625" style="7" customWidth="1"/>
    <col min="45" max="47" width="24.85546875" style="7" customWidth="1"/>
    <col min="48" max="54" width="26.42578125" style="7" customWidth="1"/>
    <col min="55" max="64" width="22.42578125" style="7" customWidth="1"/>
    <col min="65" max="65" width="31.5703125" style="7" customWidth="1"/>
    <col min="66" max="66" width="32.140625" style="7" customWidth="1"/>
    <col min="67" max="67" width="33.85546875" style="7" customWidth="1"/>
    <col min="68" max="68" width="3.5703125" style="8" customWidth="1"/>
    <col min="69" max="69" width="16.85546875" style="7" customWidth="1"/>
    <col min="70" max="70" width="46.28515625" style="7" customWidth="1"/>
    <col min="71" max="71" width="10.140625" style="7" bestFit="1" customWidth="1"/>
    <col min="72" max="83" width="12" style="7" customWidth="1"/>
    <col min="84" max="84" width="4.85546875" style="7" customWidth="1"/>
    <col min="85" max="87" width="23.7109375" style="7" customWidth="1"/>
    <col min="88" max="88" width="13.28515625" style="7" customWidth="1"/>
    <col min="89" max="89" width="18.85546875" style="7" customWidth="1"/>
    <col min="90" max="90" width="41.140625" style="8" customWidth="1"/>
    <col min="91" max="93" width="22.7109375" style="8" customWidth="1"/>
    <col min="94" max="94" width="9.140625" style="7" customWidth="1"/>
    <col min="95" max="104" width="9.140625" style="8" customWidth="1"/>
    <col min="105" max="105" width="10.140625" style="8" customWidth="1"/>
    <col min="106" max="106" width="21.85546875" style="8" customWidth="1"/>
    <col min="107" max="16384" width="9.140625" style="8"/>
  </cols>
  <sheetData>
    <row r="1" spans="1:94" s="42" customFormat="1" ht="17.25" customHeight="1" x14ac:dyDescent="0.2">
      <c r="A1" s="41"/>
      <c r="C1" s="65">
        <v>1</v>
      </c>
      <c r="D1" s="65"/>
      <c r="E1" s="43">
        <v>2</v>
      </c>
      <c r="F1" s="44">
        <v>3</v>
      </c>
      <c r="G1" s="45">
        <v>4</v>
      </c>
      <c r="H1" s="43">
        <v>5</v>
      </c>
      <c r="I1" s="43">
        <v>6</v>
      </c>
      <c r="J1" s="43">
        <v>7</v>
      </c>
      <c r="K1" s="43">
        <v>8</v>
      </c>
      <c r="L1" s="65">
        <v>9</v>
      </c>
      <c r="M1" s="65"/>
      <c r="N1" s="65">
        <v>10</v>
      </c>
      <c r="O1" s="65"/>
      <c r="P1" s="43">
        <v>11</v>
      </c>
      <c r="Q1" s="65" t="s">
        <v>48</v>
      </c>
      <c r="R1" s="65"/>
      <c r="S1" s="65"/>
      <c r="T1" s="65"/>
      <c r="U1" s="65"/>
      <c r="V1" s="65"/>
      <c r="W1" s="65"/>
      <c r="X1" s="65"/>
      <c r="Y1" s="65" t="s">
        <v>60</v>
      </c>
      <c r="Z1" s="65"/>
      <c r="AA1" s="65"/>
      <c r="AB1" s="65" t="s">
        <v>64</v>
      </c>
      <c r="AC1" s="65"/>
      <c r="AD1" s="65"/>
      <c r="AE1" s="65" t="s">
        <v>64</v>
      </c>
      <c r="AF1" s="65"/>
      <c r="AG1" s="65"/>
      <c r="AH1" s="43" t="s">
        <v>73</v>
      </c>
      <c r="AI1" s="65" t="s">
        <v>74</v>
      </c>
      <c r="AJ1" s="65"/>
      <c r="AK1" s="65"/>
      <c r="AL1" s="65"/>
      <c r="AM1" s="65"/>
      <c r="AN1" s="65"/>
      <c r="AO1" s="65"/>
      <c r="AP1" s="65" t="s">
        <v>83</v>
      </c>
      <c r="AQ1" s="65"/>
      <c r="AR1" s="65"/>
      <c r="AS1" s="65"/>
      <c r="AT1" s="65" t="s">
        <v>89</v>
      </c>
      <c r="AU1" s="65"/>
      <c r="AV1" s="65" t="s">
        <v>93</v>
      </c>
      <c r="AW1" s="65"/>
      <c r="AX1" s="65"/>
      <c r="AY1" s="65"/>
      <c r="AZ1" s="65"/>
      <c r="BA1" s="65"/>
      <c r="BB1" s="65"/>
      <c r="BC1" s="65"/>
      <c r="BD1" s="65" t="s">
        <v>102</v>
      </c>
      <c r="BE1" s="65"/>
      <c r="BF1" s="65"/>
      <c r="BG1" s="65"/>
      <c r="BH1" s="65"/>
      <c r="BI1" s="65"/>
      <c r="BJ1" s="65"/>
      <c r="BK1" s="65"/>
      <c r="BL1" s="65"/>
      <c r="BM1" s="65" t="s">
        <v>108</v>
      </c>
      <c r="BN1" s="65"/>
      <c r="BO1" s="65"/>
      <c r="BQ1" s="66" t="s">
        <v>5</v>
      </c>
      <c r="BR1" s="68" t="s">
        <v>18</v>
      </c>
      <c r="BS1" s="65" t="s">
        <v>109</v>
      </c>
      <c r="BT1" s="65"/>
      <c r="BU1" s="65"/>
      <c r="BV1" s="65"/>
      <c r="BW1" s="65"/>
      <c r="BX1" s="65"/>
      <c r="BY1" s="65"/>
      <c r="BZ1" s="65"/>
      <c r="CA1" s="65"/>
      <c r="CB1" s="65"/>
      <c r="CC1" s="65"/>
      <c r="CD1" s="65"/>
      <c r="CE1" s="65"/>
      <c r="CF1" s="41"/>
      <c r="CG1" s="90" t="s">
        <v>110</v>
      </c>
      <c r="CH1" s="91"/>
      <c r="CI1" s="92"/>
      <c r="CJ1" s="41"/>
      <c r="CK1" s="4"/>
      <c r="CL1" s="83" t="s">
        <v>111</v>
      </c>
      <c r="CM1" s="83"/>
      <c r="CN1" s="83"/>
      <c r="CO1" s="83"/>
      <c r="CP1" s="41"/>
    </row>
    <row r="2" spans="1:94" s="42" customFormat="1" ht="22.5" customHeight="1" x14ac:dyDescent="0.2">
      <c r="A2" s="41"/>
      <c r="C2" s="73" t="s">
        <v>46</v>
      </c>
      <c r="D2" s="74"/>
      <c r="E2" s="70" t="s">
        <v>35</v>
      </c>
      <c r="F2" s="70" t="s">
        <v>36</v>
      </c>
      <c r="G2" s="70" t="s">
        <v>37</v>
      </c>
      <c r="H2" s="70" t="s">
        <v>38</v>
      </c>
      <c r="I2" s="70" t="s">
        <v>39</v>
      </c>
      <c r="J2" s="70" t="s">
        <v>40</v>
      </c>
      <c r="K2" s="70" t="s">
        <v>41</v>
      </c>
      <c r="L2" s="65" t="s">
        <v>45</v>
      </c>
      <c r="M2" s="65"/>
      <c r="N2" s="65" t="s">
        <v>44</v>
      </c>
      <c r="O2" s="65"/>
      <c r="P2" s="70" t="s">
        <v>47</v>
      </c>
      <c r="Q2" s="43" t="s">
        <v>55</v>
      </c>
      <c r="R2" s="65" t="s">
        <v>56</v>
      </c>
      <c r="S2" s="65"/>
      <c r="T2" s="65"/>
      <c r="U2" s="65"/>
      <c r="V2" s="43" t="s">
        <v>57</v>
      </c>
      <c r="W2" s="43" t="s">
        <v>58</v>
      </c>
      <c r="X2" s="43" t="s">
        <v>59</v>
      </c>
      <c r="Y2" s="66" t="s">
        <v>61</v>
      </c>
      <c r="Z2" s="66" t="s">
        <v>62</v>
      </c>
      <c r="AA2" s="66" t="s">
        <v>63</v>
      </c>
      <c r="AB2" s="65" t="s">
        <v>65</v>
      </c>
      <c r="AC2" s="65"/>
      <c r="AD2" s="65"/>
      <c r="AE2" s="65" t="s">
        <v>65</v>
      </c>
      <c r="AF2" s="65"/>
      <c r="AG2" s="65"/>
      <c r="AH2" s="66" t="s">
        <v>29</v>
      </c>
      <c r="AI2" s="65" t="s">
        <v>75</v>
      </c>
      <c r="AJ2" s="65"/>
      <c r="AK2" s="65"/>
      <c r="AL2" s="65"/>
      <c r="AM2" s="65"/>
      <c r="AN2" s="65"/>
      <c r="AO2" s="65"/>
      <c r="AP2" s="65" t="s">
        <v>84</v>
      </c>
      <c r="AQ2" s="65"/>
      <c r="AR2" s="65"/>
      <c r="AS2" s="65"/>
      <c r="AT2" s="65" t="s">
        <v>90</v>
      </c>
      <c r="AU2" s="65"/>
      <c r="AV2" s="66" t="s">
        <v>94</v>
      </c>
      <c r="AW2" s="66" t="s">
        <v>95</v>
      </c>
      <c r="AX2" s="66" t="s">
        <v>96</v>
      </c>
      <c r="AY2" s="66" t="s">
        <v>97</v>
      </c>
      <c r="AZ2" s="66" t="s">
        <v>98</v>
      </c>
      <c r="BA2" s="80" t="s">
        <v>99</v>
      </c>
      <c r="BB2" s="66" t="s">
        <v>100</v>
      </c>
      <c r="BC2" s="66" t="s">
        <v>101</v>
      </c>
      <c r="BD2" s="66" t="s">
        <v>103</v>
      </c>
      <c r="BE2" s="66" t="s">
        <v>104</v>
      </c>
      <c r="BF2" s="66" t="s">
        <v>105</v>
      </c>
      <c r="BG2" s="66" t="s">
        <v>106</v>
      </c>
      <c r="BH2" s="80" t="s">
        <v>107</v>
      </c>
      <c r="BI2" s="66" t="s">
        <v>168</v>
      </c>
      <c r="BJ2" s="66" t="s">
        <v>169</v>
      </c>
      <c r="BK2" s="66" t="s">
        <v>177</v>
      </c>
      <c r="BL2" s="66" t="s">
        <v>114</v>
      </c>
      <c r="BM2" s="66" t="s">
        <v>112</v>
      </c>
      <c r="BN2" s="66" t="s">
        <v>27</v>
      </c>
      <c r="BO2" s="66" t="s">
        <v>17</v>
      </c>
      <c r="BQ2" s="66"/>
      <c r="BR2" s="68"/>
      <c r="BS2" s="66" t="s">
        <v>6</v>
      </c>
      <c r="BT2" s="66" t="s">
        <v>7</v>
      </c>
      <c r="BU2" s="66" t="s">
        <v>8</v>
      </c>
      <c r="BV2" s="66" t="s">
        <v>9</v>
      </c>
      <c r="BW2" s="66" t="s">
        <v>10</v>
      </c>
      <c r="BX2" s="66" t="s">
        <v>28</v>
      </c>
      <c r="BY2" s="66" t="s">
        <v>11</v>
      </c>
      <c r="BZ2" s="66" t="s">
        <v>12</v>
      </c>
      <c r="CA2" s="66" t="s">
        <v>20</v>
      </c>
      <c r="CB2" s="66" t="s">
        <v>30</v>
      </c>
      <c r="CC2" s="66" t="s">
        <v>13</v>
      </c>
      <c r="CD2" s="66" t="s">
        <v>1</v>
      </c>
      <c r="CE2" s="66" t="s">
        <v>14</v>
      </c>
      <c r="CF2" s="41"/>
      <c r="CG2" s="93" t="s">
        <v>22</v>
      </c>
      <c r="CH2" s="94" t="s">
        <v>23</v>
      </c>
      <c r="CI2" s="93" t="s">
        <v>24</v>
      </c>
      <c r="CJ2" s="41"/>
      <c r="CK2" s="67" t="s">
        <v>25</v>
      </c>
      <c r="CL2" s="84" t="s">
        <v>26</v>
      </c>
      <c r="CM2" s="86" t="s">
        <v>2</v>
      </c>
      <c r="CN2" s="88" t="s">
        <v>3</v>
      </c>
      <c r="CO2" s="86" t="s">
        <v>15</v>
      </c>
      <c r="CP2" s="41"/>
    </row>
    <row r="3" spans="1:94" s="51" customFormat="1" ht="17.25" customHeight="1" x14ac:dyDescent="0.2">
      <c r="A3" s="46"/>
      <c r="B3" s="47"/>
      <c r="C3" s="48" t="s">
        <v>33</v>
      </c>
      <c r="D3" s="48" t="s">
        <v>34</v>
      </c>
      <c r="E3" s="72"/>
      <c r="F3" s="72"/>
      <c r="G3" s="72"/>
      <c r="H3" s="72"/>
      <c r="I3" s="72"/>
      <c r="J3" s="72"/>
      <c r="K3" s="72"/>
      <c r="L3" s="49" t="s">
        <v>33</v>
      </c>
      <c r="M3" s="48" t="s">
        <v>34</v>
      </c>
      <c r="N3" s="48" t="s">
        <v>33</v>
      </c>
      <c r="O3" s="48" t="s">
        <v>34</v>
      </c>
      <c r="P3" s="72"/>
      <c r="Q3" s="70" t="s">
        <v>49</v>
      </c>
      <c r="R3" s="77" t="s">
        <v>50</v>
      </c>
      <c r="S3" s="78"/>
      <c r="T3" s="78"/>
      <c r="U3" s="79"/>
      <c r="V3" s="70" t="s">
        <v>4</v>
      </c>
      <c r="W3" s="70" t="s">
        <v>16</v>
      </c>
      <c r="X3" s="66" t="s">
        <v>21</v>
      </c>
      <c r="Y3" s="66"/>
      <c r="Z3" s="66"/>
      <c r="AA3" s="66"/>
      <c r="AB3" s="77" t="s">
        <v>167</v>
      </c>
      <c r="AC3" s="78"/>
      <c r="AD3" s="79"/>
      <c r="AE3" s="77" t="s">
        <v>69</v>
      </c>
      <c r="AF3" s="78"/>
      <c r="AG3" s="79"/>
      <c r="AH3" s="66"/>
      <c r="AI3" s="70" t="s">
        <v>76</v>
      </c>
      <c r="AJ3" s="70" t="s">
        <v>77</v>
      </c>
      <c r="AK3" s="70" t="s">
        <v>78</v>
      </c>
      <c r="AL3" s="70" t="s">
        <v>79</v>
      </c>
      <c r="AM3" s="70" t="s">
        <v>80</v>
      </c>
      <c r="AN3" s="70" t="s">
        <v>81</v>
      </c>
      <c r="AO3" s="70" t="s">
        <v>82</v>
      </c>
      <c r="AP3" s="70" t="s">
        <v>85</v>
      </c>
      <c r="AQ3" s="70" t="s">
        <v>86</v>
      </c>
      <c r="AR3" s="70" t="s">
        <v>87</v>
      </c>
      <c r="AS3" s="70" t="s">
        <v>88</v>
      </c>
      <c r="AT3" s="70" t="s">
        <v>91</v>
      </c>
      <c r="AU3" s="70" t="s">
        <v>92</v>
      </c>
      <c r="AV3" s="66"/>
      <c r="AW3" s="66"/>
      <c r="AX3" s="66"/>
      <c r="AY3" s="66"/>
      <c r="AZ3" s="66"/>
      <c r="BA3" s="81"/>
      <c r="BB3" s="66"/>
      <c r="BC3" s="66"/>
      <c r="BD3" s="66"/>
      <c r="BE3" s="66"/>
      <c r="BF3" s="66"/>
      <c r="BG3" s="66"/>
      <c r="BH3" s="81"/>
      <c r="BI3" s="66"/>
      <c r="BJ3" s="66"/>
      <c r="BK3" s="66"/>
      <c r="BL3" s="66"/>
      <c r="BM3" s="66"/>
      <c r="BN3" s="66"/>
      <c r="BO3" s="66"/>
      <c r="BP3" s="50"/>
      <c r="BQ3" s="66"/>
      <c r="BR3" s="68"/>
      <c r="BS3" s="66"/>
      <c r="BT3" s="66"/>
      <c r="BU3" s="69"/>
      <c r="BV3" s="66"/>
      <c r="BW3" s="66"/>
      <c r="BX3" s="66"/>
      <c r="BY3" s="66"/>
      <c r="BZ3" s="66"/>
      <c r="CA3" s="66"/>
      <c r="CB3" s="66"/>
      <c r="CC3" s="66"/>
      <c r="CD3" s="66"/>
      <c r="CE3" s="66"/>
      <c r="CF3" s="5"/>
      <c r="CG3" s="93"/>
      <c r="CH3" s="95"/>
      <c r="CI3" s="93"/>
      <c r="CK3" s="67"/>
      <c r="CL3" s="84"/>
      <c r="CM3" s="87"/>
      <c r="CN3" s="88"/>
      <c r="CO3" s="87"/>
    </row>
    <row r="4" spans="1:94" s="51" customFormat="1" ht="50.25" customHeight="1" x14ac:dyDescent="0.2">
      <c r="A4" s="46"/>
      <c r="B4" s="70" t="s">
        <v>113</v>
      </c>
      <c r="C4" s="70" t="s">
        <v>0</v>
      </c>
      <c r="D4" s="70" t="s">
        <v>19</v>
      </c>
      <c r="E4" s="72"/>
      <c r="F4" s="72"/>
      <c r="G4" s="72"/>
      <c r="H4" s="72"/>
      <c r="I4" s="72"/>
      <c r="J4" s="72"/>
      <c r="K4" s="72"/>
      <c r="L4" s="70" t="s">
        <v>42</v>
      </c>
      <c r="M4" s="70" t="s">
        <v>43</v>
      </c>
      <c r="N4" s="70" t="s">
        <v>31</v>
      </c>
      <c r="O4" s="70" t="s">
        <v>32</v>
      </c>
      <c r="P4" s="72"/>
      <c r="Q4" s="72"/>
      <c r="R4" s="75" t="s">
        <v>51</v>
      </c>
      <c r="S4" s="76"/>
      <c r="T4" s="75" t="s">
        <v>52</v>
      </c>
      <c r="U4" s="76"/>
      <c r="V4" s="72"/>
      <c r="W4" s="72"/>
      <c r="X4" s="66"/>
      <c r="Y4" s="66"/>
      <c r="Z4" s="66"/>
      <c r="AA4" s="66"/>
      <c r="AB4" s="70" t="s">
        <v>66</v>
      </c>
      <c r="AC4" s="70" t="s">
        <v>67</v>
      </c>
      <c r="AD4" s="70" t="s">
        <v>68</v>
      </c>
      <c r="AE4" s="70" t="s">
        <v>70</v>
      </c>
      <c r="AF4" s="70" t="s">
        <v>71</v>
      </c>
      <c r="AG4" s="70" t="s">
        <v>72</v>
      </c>
      <c r="AH4" s="66"/>
      <c r="AI4" s="72"/>
      <c r="AJ4" s="72"/>
      <c r="AK4" s="72"/>
      <c r="AL4" s="72"/>
      <c r="AM4" s="72"/>
      <c r="AN4" s="72"/>
      <c r="AO4" s="72"/>
      <c r="AP4" s="72"/>
      <c r="AQ4" s="72"/>
      <c r="AR4" s="72"/>
      <c r="AS4" s="72"/>
      <c r="AT4" s="72"/>
      <c r="AU4" s="72"/>
      <c r="AV4" s="66"/>
      <c r="AW4" s="66"/>
      <c r="AX4" s="66"/>
      <c r="AY4" s="66"/>
      <c r="AZ4" s="66"/>
      <c r="BA4" s="81"/>
      <c r="BB4" s="66"/>
      <c r="BC4" s="66"/>
      <c r="BD4" s="66"/>
      <c r="BE4" s="66"/>
      <c r="BF4" s="66"/>
      <c r="BG4" s="66"/>
      <c r="BH4" s="81"/>
      <c r="BI4" s="66"/>
      <c r="BJ4" s="66"/>
      <c r="BK4" s="66"/>
      <c r="BL4" s="66"/>
      <c r="BM4" s="66"/>
      <c r="BN4" s="66"/>
      <c r="BO4" s="66"/>
      <c r="BQ4" s="66"/>
      <c r="BR4" s="68"/>
      <c r="BS4" s="66"/>
      <c r="BT4" s="66"/>
      <c r="BU4" s="69"/>
      <c r="BV4" s="66"/>
      <c r="BW4" s="66"/>
      <c r="BX4" s="66"/>
      <c r="BY4" s="66"/>
      <c r="BZ4" s="66"/>
      <c r="CA4" s="66"/>
      <c r="CB4" s="66"/>
      <c r="CC4" s="66"/>
      <c r="CD4" s="66"/>
      <c r="CE4" s="66"/>
      <c r="CF4" s="10"/>
      <c r="CG4" s="93"/>
      <c r="CH4" s="95"/>
      <c r="CI4" s="93"/>
      <c r="CJ4" s="52"/>
      <c r="CK4" s="67"/>
      <c r="CL4" s="84"/>
      <c r="CM4" s="87"/>
      <c r="CN4" s="88"/>
      <c r="CO4" s="87"/>
    </row>
    <row r="5" spans="1:94" s="51" customFormat="1" ht="36.75" customHeight="1" x14ac:dyDescent="0.2">
      <c r="A5" s="46"/>
      <c r="B5" s="71"/>
      <c r="C5" s="71"/>
      <c r="D5" s="71"/>
      <c r="E5" s="71"/>
      <c r="F5" s="71"/>
      <c r="G5" s="71"/>
      <c r="H5" s="71"/>
      <c r="I5" s="71"/>
      <c r="J5" s="71"/>
      <c r="K5" s="71"/>
      <c r="L5" s="71"/>
      <c r="M5" s="71"/>
      <c r="N5" s="71"/>
      <c r="O5" s="71"/>
      <c r="P5" s="71"/>
      <c r="Q5" s="71"/>
      <c r="R5" s="53" t="s">
        <v>54</v>
      </c>
      <c r="S5" s="53" t="s">
        <v>53</v>
      </c>
      <c r="T5" s="53" t="s">
        <v>54</v>
      </c>
      <c r="U5" s="53" t="s">
        <v>53</v>
      </c>
      <c r="V5" s="71"/>
      <c r="W5" s="71"/>
      <c r="X5" s="66"/>
      <c r="Y5" s="66"/>
      <c r="Z5" s="66"/>
      <c r="AA5" s="66"/>
      <c r="AB5" s="71"/>
      <c r="AC5" s="71"/>
      <c r="AD5" s="71"/>
      <c r="AE5" s="71"/>
      <c r="AF5" s="71"/>
      <c r="AG5" s="71"/>
      <c r="AH5" s="66"/>
      <c r="AI5" s="71"/>
      <c r="AJ5" s="71"/>
      <c r="AK5" s="71"/>
      <c r="AL5" s="71"/>
      <c r="AM5" s="71"/>
      <c r="AN5" s="71"/>
      <c r="AO5" s="71"/>
      <c r="AP5" s="71"/>
      <c r="AQ5" s="71"/>
      <c r="AR5" s="71"/>
      <c r="AS5" s="71"/>
      <c r="AT5" s="71"/>
      <c r="AU5" s="71"/>
      <c r="AV5" s="66"/>
      <c r="AW5" s="66"/>
      <c r="AX5" s="66"/>
      <c r="AY5" s="66"/>
      <c r="AZ5" s="66"/>
      <c r="BA5" s="82"/>
      <c r="BB5" s="66"/>
      <c r="BC5" s="66"/>
      <c r="BD5" s="66"/>
      <c r="BE5" s="66"/>
      <c r="BF5" s="66"/>
      <c r="BG5" s="66"/>
      <c r="BH5" s="82"/>
      <c r="BI5" s="66"/>
      <c r="BJ5" s="66"/>
      <c r="BK5" s="66"/>
      <c r="BL5" s="66"/>
      <c r="BM5" s="66"/>
      <c r="BN5" s="66"/>
      <c r="BO5" s="66"/>
      <c r="BQ5" s="66"/>
      <c r="BR5" s="68"/>
      <c r="BS5" s="66"/>
      <c r="BT5" s="66"/>
      <c r="BU5" s="69"/>
      <c r="BV5" s="66"/>
      <c r="BW5" s="66"/>
      <c r="BX5" s="66"/>
      <c r="BY5" s="66"/>
      <c r="BZ5" s="66"/>
      <c r="CA5" s="66"/>
      <c r="CB5" s="66"/>
      <c r="CC5" s="66"/>
      <c r="CD5" s="66"/>
      <c r="CE5" s="66"/>
      <c r="CF5" s="10"/>
      <c r="CG5" s="93"/>
      <c r="CH5" s="96"/>
      <c r="CI5" s="93"/>
      <c r="CJ5" s="52"/>
      <c r="CK5" s="67"/>
      <c r="CL5" s="85"/>
      <c r="CM5" s="87"/>
      <c r="CN5" s="89"/>
      <c r="CO5" s="87"/>
    </row>
    <row r="6" spans="1:94" s="2" customFormat="1" ht="17.25" customHeight="1" x14ac:dyDescent="0.2">
      <c r="A6" s="12" t="s">
        <v>115</v>
      </c>
      <c r="B6" s="6" t="s">
        <v>116</v>
      </c>
      <c r="C6" s="13">
        <v>262399279</v>
      </c>
      <c r="D6" s="13">
        <v>453843300</v>
      </c>
      <c r="E6" s="14">
        <v>716242579</v>
      </c>
      <c r="F6" s="3"/>
      <c r="G6" s="3">
        <v>716242579</v>
      </c>
      <c r="H6" s="15">
        <v>168184</v>
      </c>
      <c r="I6" s="14">
        <v>716410763</v>
      </c>
      <c r="J6" s="16">
        <v>2.5659999999999998</v>
      </c>
      <c r="K6" s="17">
        <v>91.5</v>
      </c>
      <c r="L6" s="18">
        <v>0</v>
      </c>
      <c r="M6" s="15">
        <v>0</v>
      </c>
      <c r="N6" s="19"/>
      <c r="O6" s="20">
        <v>68481686</v>
      </c>
      <c r="P6" s="14">
        <v>784892449</v>
      </c>
      <c r="Q6" s="21">
        <v>2425272.2999999998</v>
      </c>
      <c r="R6" s="21">
        <v>0</v>
      </c>
      <c r="S6" s="21">
        <v>0</v>
      </c>
      <c r="T6" s="22">
        <v>1585.89</v>
      </c>
      <c r="U6" s="22"/>
      <c r="V6" s="1">
        <v>2423686.4099999997</v>
      </c>
      <c r="W6" s="9"/>
      <c r="X6" s="23">
        <v>2423686.4099999997</v>
      </c>
      <c r="Y6" s="24">
        <v>242639.55</v>
      </c>
      <c r="Z6" s="24">
        <v>0</v>
      </c>
      <c r="AA6" s="25">
        <v>235987.24</v>
      </c>
      <c r="AB6" s="26">
        <v>8689590</v>
      </c>
      <c r="AC6" s="26">
        <v>4899338</v>
      </c>
      <c r="AD6" s="26">
        <v>0</v>
      </c>
      <c r="AE6" s="26">
        <v>1604131</v>
      </c>
      <c r="AF6" s="26">
        <v>286564.31</v>
      </c>
      <c r="AG6" s="26">
        <v>0</v>
      </c>
      <c r="AH6" s="27">
        <v>18381936.509999998</v>
      </c>
      <c r="AI6" s="28">
        <v>45297500</v>
      </c>
      <c r="AJ6" s="28"/>
      <c r="AK6" s="28">
        <v>10840300</v>
      </c>
      <c r="AL6" s="28">
        <v>6184000</v>
      </c>
      <c r="AM6" s="28">
        <v>286200</v>
      </c>
      <c r="AN6" s="28">
        <v>2903900</v>
      </c>
      <c r="AO6" s="29">
        <v>65511900</v>
      </c>
      <c r="AP6" s="30">
        <v>540565.25</v>
      </c>
      <c r="AQ6" s="30">
        <v>558312</v>
      </c>
      <c r="AR6" s="30">
        <v>216000.88</v>
      </c>
      <c r="AS6" s="31">
        <v>1314878.1299999999</v>
      </c>
      <c r="AT6" s="28">
        <v>3250</v>
      </c>
      <c r="AU6" s="28">
        <v>29650</v>
      </c>
      <c r="AV6" s="28"/>
      <c r="AW6" s="28"/>
      <c r="AX6" s="28"/>
      <c r="AY6" s="28"/>
      <c r="AZ6" s="28"/>
      <c r="BA6" s="28"/>
      <c r="BB6" s="28"/>
      <c r="BC6" s="28"/>
      <c r="BD6" s="28"/>
      <c r="BE6" s="28"/>
      <c r="BF6" s="28"/>
      <c r="BG6" s="28"/>
      <c r="BH6" s="28"/>
      <c r="BI6" s="28"/>
      <c r="BJ6" s="28"/>
      <c r="BK6" s="28"/>
      <c r="BL6" s="28">
        <v>0</v>
      </c>
      <c r="BM6" s="28"/>
      <c r="BN6" s="28"/>
      <c r="BO6" s="28"/>
      <c r="BP6" s="32"/>
      <c r="BQ6" s="9"/>
      <c r="BR6" s="9"/>
      <c r="BS6" s="33">
        <v>0.33800000000000002</v>
      </c>
      <c r="BT6" s="33">
        <v>3.4000000000000002E-2</v>
      </c>
      <c r="BU6" s="33">
        <v>0</v>
      </c>
      <c r="BV6" s="33">
        <v>3.3000000000000002E-2</v>
      </c>
      <c r="BW6" s="33">
        <v>1.2130000000000001</v>
      </c>
      <c r="BX6" s="33">
        <v>0.68400000000000005</v>
      </c>
      <c r="BY6" s="33">
        <v>0</v>
      </c>
      <c r="BZ6" s="33">
        <v>0.224</v>
      </c>
      <c r="CA6" s="33">
        <v>0.04</v>
      </c>
      <c r="CB6" s="33">
        <f>ROUND(AG6/I6*100,3)</f>
        <v>0</v>
      </c>
      <c r="CC6" s="33">
        <f t="shared" ref="CC6:CC31" si="0">ROUNDUP(AH6/I6*100,3)</f>
        <v>2.5659999999999998</v>
      </c>
      <c r="CD6" s="34">
        <f t="shared" ref="CD6:CD31" si="1">K6</f>
        <v>91.5</v>
      </c>
      <c r="CE6" s="33">
        <f t="shared" ref="CE6:CE31" si="2">AH6/P6*100</f>
        <v>2.3419688306875277</v>
      </c>
      <c r="CF6" s="35"/>
      <c r="CG6" s="28"/>
      <c r="CH6" s="28"/>
      <c r="CI6" s="28"/>
      <c r="CJ6" s="11"/>
      <c r="CK6" s="36" t="s">
        <v>171</v>
      </c>
      <c r="CL6" s="36" t="s">
        <v>175</v>
      </c>
      <c r="CM6" s="37">
        <v>672109457</v>
      </c>
      <c r="CN6" s="37">
        <v>238285</v>
      </c>
      <c r="CO6" s="38">
        <f>ROUNDUP(CN6/(CM6/100),3)</f>
        <v>3.6000000000000004E-2</v>
      </c>
    </row>
    <row r="7" spans="1:94" s="2" customFormat="1" ht="17.25" customHeight="1" x14ac:dyDescent="0.2">
      <c r="A7" s="12" t="s">
        <v>117</v>
      </c>
      <c r="B7" s="6" t="s">
        <v>118</v>
      </c>
      <c r="C7" s="13">
        <v>175691728</v>
      </c>
      <c r="D7" s="13">
        <v>353050400</v>
      </c>
      <c r="E7" s="14">
        <v>528742128</v>
      </c>
      <c r="F7" s="3"/>
      <c r="G7" s="3">
        <v>528742128</v>
      </c>
      <c r="H7" s="15">
        <v>95</v>
      </c>
      <c r="I7" s="14">
        <v>528742223</v>
      </c>
      <c r="J7" s="16">
        <v>2.8340000000000001</v>
      </c>
      <c r="K7" s="17">
        <v>95.57</v>
      </c>
      <c r="L7" s="18">
        <v>0</v>
      </c>
      <c r="M7" s="15">
        <v>0</v>
      </c>
      <c r="N7" s="19"/>
      <c r="O7" s="20">
        <v>25641573</v>
      </c>
      <c r="P7" s="14">
        <v>554383796</v>
      </c>
      <c r="Q7" s="21">
        <v>1713013.89</v>
      </c>
      <c r="R7" s="21">
        <v>0</v>
      </c>
      <c r="S7" s="21">
        <v>0</v>
      </c>
      <c r="T7" s="22">
        <v>1278.22</v>
      </c>
      <c r="U7" s="22"/>
      <c r="V7" s="1">
        <v>1711735.67</v>
      </c>
      <c r="W7" s="9"/>
      <c r="X7" s="23">
        <v>1711735.67</v>
      </c>
      <c r="Y7" s="24">
        <v>171364.48000000001</v>
      </c>
      <c r="Z7" s="24">
        <v>0</v>
      </c>
      <c r="AA7" s="25">
        <v>166666.43</v>
      </c>
      <c r="AB7" s="26">
        <v>7402209</v>
      </c>
      <c r="AC7" s="26">
        <v>3564950</v>
      </c>
      <c r="AD7" s="26">
        <v>0</v>
      </c>
      <c r="AE7" s="26">
        <v>1808370.68</v>
      </c>
      <c r="AF7" s="26">
        <v>158622</v>
      </c>
      <c r="AG7" s="26">
        <v>0</v>
      </c>
      <c r="AH7" s="27">
        <v>14983918.26</v>
      </c>
      <c r="AI7" s="28">
        <v>4233197</v>
      </c>
      <c r="AJ7" s="28"/>
      <c r="AK7" s="28">
        <v>20600229</v>
      </c>
      <c r="AL7" s="28">
        <v>2151100</v>
      </c>
      <c r="AM7" s="28">
        <v>213300</v>
      </c>
      <c r="AN7" s="28">
        <v>2393900</v>
      </c>
      <c r="AO7" s="29">
        <v>29591726</v>
      </c>
      <c r="AP7" s="30">
        <v>2250000</v>
      </c>
      <c r="AQ7" s="30">
        <v>451628.87</v>
      </c>
      <c r="AR7" s="30">
        <v>235000</v>
      </c>
      <c r="AS7" s="31">
        <v>2936628.87</v>
      </c>
      <c r="AT7" s="28">
        <v>3250</v>
      </c>
      <c r="AU7" s="28">
        <v>27500</v>
      </c>
      <c r="AV7" s="28"/>
      <c r="AW7" s="28"/>
      <c r="AX7" s="28"/>
      <c r="AY7" s="28"/>
      <c r="AZ7" s="28"/>
      <c r="BA7" s="28"/>
      <c r="BB7" s="28"/>
      <c r="BC7" s="28"/>
      <c r="BD7" s="28"/>
      <c r="BE7" s="28"/>
      <c r="BF7" s="28"/>
      <c r="BG7" s="28"/>
      <c r="BH7" s="28"/>
      <c r="BI7" s="28"/>
      <c r="BJ7" s="28"/>
      <c r="BK7" s="28"/>
      <c r="BL7" s="28">
        <v>0</v>
      </c>
      <c r="BM7" s="28"/>
      <c r="BN7" s="28"/>
      <c r="BO7" s="28"/>
      <c r="BP7" s="32"/>
      <c r="BQ7" s="9"/>
      <c r="BR7" s="9"/>
      <c r="BS7" s="33">
        <v>0.32300000000000001</v>
      </c>
      <c r="BT7" s="33">
        <v>3.3000000000000002E-2</v>
      </c>
      <c r="BU7" s="33">
        <v>0</v>
      </c>
      <c r="BV7" s="33">
        <v>3.2000000000000001E-2</v>
      </c>
      <c r="BW7" s="33">
        <v>1.4</v>
      </c>
      <c r="BX7" s="33">
        <v>0.67400000000000004</v>
      </c>
      <c r="BY7" s="33">
        <v>0</v>
      </c>
      <c r="BZ7" s="33">
        <v>0.34200000000000003</v>
      </c>
      <c r="CA7" s="33">
        <v>0.03</v>
      </c>
      <c r="CB7" s="33">
        <f t="shared" ref="CB7:CB31" si="3">ROUND(AG7/I7*100,3)</f>
        <v>0</v>
      </c>
      <c r="CC7" s="33">
        <f t="shared" si="0"/>
        <v>2.8340000000000001</v>
      </c>
      <c r="CD7" s="34">
        <f t="shared" si="1"/>
        <v>95.57</v>
      </c>
      <c r="CE7" s="33">
        <f t="shared" si="2"/>
        <v>2.7028059564713538</v>
      </c>
      <c r="CF7" s="35"/>
      <c r="CG7" s="28"/>
      <c r="CH7" s="28"/>
      <c r="CI7" s="28"/>
      <c r="CJ7" s="11"/>
      <c r="CK7" s="36" t="s">
        <v>172</v>
      </c>
      <c r="CL7" s="36" t="s">
        <v>173</v>
      </c>
      <c r="CM7" s="37">
        <v>138032300</v>
      </c>
      <c r="CN7" s="37">
        <v>220498</v>
      </c>
      <c r="CO7" s="38">
        <f t="shared" ref="CO7:CO10" si="4">ROUNDUP(CN7/(CM7/100),3)</f>
        <v>0.16</v>
      </c>
      <c r="CP7" s="39"/>
    </row>
    <row r="8" spans="1:94" s="2" customFormat="1" ht="17.25" customHeight="1" x14ac:dyDescent="0.2">
      <c r="A8" s="12" t="s">
        <v>119</v>
      </c>
      <c r="B8" s="6" t="s">
        <v>120</v>
      </c>
      <c r="C8" s="13">
        <v>23665500</v>
      </c>
      <c r="D8" s="13">
        <v>66253000</v>
      </c>
      <c r="E8" s="14">
        <v>89918500</v>
      </c>
      <c r="F8" s="3"/>
      <c r="G8" s="3">
        <v>89918500</v>
      </c>
      <c r="H8" s="15">
        <v>93</v>
      </c>
      <c r="I8" s="14">
        <v>89918593</v>
      </c>
      <c r="J8" s="16">
        <v>2.9409999999999998</v>
      </c>
      <c r="K8" s="17">
        <v>93.48</v>
      </c>
      <c r="L8" s="18">
        <v>0</v>
      </c>
      <c r="M8" s="15">
        <v>0</v>
      </c>
      <c r="N8" s="19"/>
      <c r="O8" s="20">
        <v>6767284</v>
      </c>
      <c r="P8" s="14">
        <v>96685877</v>
      </c>
      <c r="Q8" s="21">
        <v>298753.77</v>
      </c>
      <c r="R8" s="21">
        <v>0</v>
      </c>
      <c r="S8" s="21">
        <v>0</v>
      </c>
      <c r="T8" s="22">
        <v>900.86</v>
      </c>
      <c r="U8" s="22"/>
      <c r="V8" s="1">
        <v>297852.91000000003</v>
      </c>
      <c r="W8" s="9"/>
      <c r="X8" s="23">
        <v>297852.91000000003</v>
      </c>
      <c r="Y8" s="24">
        <v>29817.42</v>
      </c>
      <c r="Z8" s="24">
        <v>0</v>
      </c>
      <c r="AA8" s="25">
        <v>29000.65</v>
      </c>
      <c r="AB8" s="26">
        <v>1723370</v>
      </c>
      <c r="AC8" s="26">
        <v>0</v>
      </c>
      <c r="AD8" s="26">
        <v>0</v>
      </c>
      <c r="AE8" s="26">
        <v>563682</v>
      </c>
      <c r="AF8" s="26">
        <v>0</v>
      </c>
      <c r="AG8" s="26">
        <v>0</v>
      </c>
      <c r="AH8" s="27">
        <v>2643722.98</v>
      </c>
      <c r="AI8" s="28">
        <v>2823500</v>
      </c>
      <c r="AJ8" s="28"/>
      <c r="AK8" s="28">
        <v>2219600</v>
      </c>
      <c r="AL8" s="28">
        <v>2623400</v>
      </c>
      <c r="AM8" s="28">
        <v>0</v>
      </c>
      <c r="AN8" s="28">
        <v>1594200</v>
      </c>
      <c r="AO8" s="29">
        <v>9260700</v>
      </c>
      <c r="AP8" s="30">
        <v>206100</v>
      </c>
      <c r="AQ8" s="30">
        <v>80753.77</v>
      </c>
      <c r="AR8" s="30">
        <v>60000</v>
      </c>
      <c r="AS8" s="31">
        <v>346853.77</v>
      </c>
      <c r="AT8" s="28">
        <v>250</v>
      </c>
      <c r="AU8" s="28">
        <v>6750</v>
      </c>
      <c r="AV8" s="28"/>
      <c r="AW8" s="28"/>
      <c r="AX8" s="28"/>
      <c r="AY8" s="28"/>
      <c r="AZ8" s="28"/>
      <c r="BA8" s="28"/>
      <c r="BB8" s="28"/>
      <c r="BC8" s="28"/>
      <c r="BD8" s="28"/>
      <c r="BE8" s="28"/>
      <c r="BF8" s="28"/>
      <c r="BG8" s="28"/>
      <c r="BH8" s="28"/>
      <c r="BI8" s="28"/>
      <c r="BJ8" s="28"/>
      <c r="BK8" s="28"/>
      <c r="BL8" s="28">
        <v>0</v>
      </c>
      <c r="BM8" s="28"/>
      <c r="BN8" s="28"/>
      <c r="BO8" s="28"/>
      <c r="BP8" s="32"/>
      <c r="BQ8" s="9"/>
      <c r="BR8" s="9"/>
      <c r="BS8" s="33">
        <v>0.33100000000000002</v>
      </c>
      <c r="BT8" s="33">
        <v>3.4000000000000002E-2</v>
      </c>
      <c r="BU8" s="33">
        <v>0</v>
      </c>
      <c r="BV8" s="33">
        <v>3.2000000000000001E-2</v>
      </c>
      <c r="BW8" s="33">
        <v>1.917</v>
      </c>
      <c r="BX8" s="33">
        <v>0</v>
      </c>
      <c r="BY8" s="33">
        <v>0</v>
      </c>
      <c r="BZ8" s="33">
        <v>0.627</v>
      </c>
      <c r="CA8" s="33">
        <v>0</v>
      </c>
      <c r="CB8" s="33">
        <f t="shared" si="3"/>
        <v>0</v>
      </c>
      <c r="CC8" s="33">
        <f t="shared" si="0"/>
        <v>2.9409999999999998</v>
      </c>
      <c r="CD8" s="34">
        <f t="shared" si="1"/>
        <v>93.48</v>
      </c>
      <c r="CE8" s="33">
        <f t="shared" si="2"/>
        <v>2.7343424521039408</v>
      </c>
      <c r="CF8" s="35"/>
      <c r="CG8" s="28"/>
      <c r="CH8" s="28"/>
      <c r="CI8" s="28"/>
      <c r="CJ8" s="11"/>
      <c r="CK8" s="36" t="s">
        <v>172</v>
      </c>
      <c r="CL8" s="36" t="s">
        <v>174</v>
      </c>
      <c r="CM8" s="37">
        <v>84701100</v>
      </c>
      <c r="CN8" s="37">
        <v>112485</v>
      </c>
      <c r="CO8" s="38">
        <f t="shared" si="4"/>
        <v>0.13300000000000001</v>
      </c>
      <c r="CP8" s="39"/>
    </row>
    <row r="9" spans="1:94" s="2" customFormat="1" ht="17.25" customHeight="1" x14ac:dyDescent="0.2">
      <c r="A9" s="12" t="s">
        <v>121</v>
      </c>
      <c r="B9" s="6" t="s">
        <v>122</v>
      </c>
      <c r="C9" s="13">
        <v>56065708</v>
      </c>
      <c r="D9" s="13">
        <v>89263500</v>
      </c>
      <c r="E9" s="14">
        <v>145329208</v>
      </c>
      <c r="F9" s="3"/>
      <c r="G9" s="3">
        <v>145329208</v>
      </c>
      <c r="H9" s="15">
        <v>100</v>
      </c>
      <c r="I9" s="14">
        <v>145329308</v>
      </c>
      <c r="J9" s="16">
        <v>3.258</v>
      </c>
      <c r="K9" s="17">
        <v>102.44</v>
      </c>
      <c r="L9" s="18">
        <v>0</v>
      </c>
      <c r="M9" s="15">
        <v>0</v>
      </c>
      <c r="N9" s="19">
        <v>3043586</v>
      </c>
      <c r="O9" s="20"/>
      <c r="P9" s="14">
        <v>142285722</v>
      </c>
      <c r="Q9" s="21">
        <v>439654.66</v>
      </c>
      <c r="R9" s="21">
        <v>0</v>
      </c>
      <c r="S9" s="21">
        <v>0</v>
      </c>
      <c r="T9" s="22">
        <v>538.61</v>
      </c>
      <c r="U9" s="22"/>
      <c r="V9" s="1">
        <v>439116.05</v>
      </c>
      <c r="W9" s="9"/>
      <c r="X9" s="23">
        <v>439116.05</v>
      </c>
      <c r="Y9" s="24">
        <v>43959.71</v>
      </c>
      <c r="Z9" s="24">
        <v>0</v>
      </c>
      <c r="AA9" s="25">
        <v>42754.75</v>
      </c>
      <c r="AB9" s="26">
        <v>2302663</v>
      </c>
      <c r="AC9" s="26">
        <v>1028293</v>
      </c>
      <c r="AD9" s="26">
        <v>0</v>
      </c>
      <c r="AE9" s="26">
        <v>848415</v>
      </c>
      <c r="AF9" s="26">
        <v>29066</v>
      </c>
      <c r="AG9" s="26">
        <v>0</v>
      </c>
      <c r="AH9" s="27">
        <v>4734267.51</v>
      </c>
      <c r="AI9" s="28">
        <v>3021600</v>
      </c>
      <c r="AJ9" s="28"/>
      <c r="AK9" s="28">
        <v>1493300</v>
      </c>
      <c r="AL9" s="28">
        <v>3949900</v>
      </c>
      <c r="AM9" s="28">
        <v>290800</v>
      </c>
      <c r="AN9" s="28">
        <v>3562100</v>
      </c>
      <c r="AO9" s="29">
        <v>12317700</v>
      </c>
      <c r="AP9" s="30">
        <v>115000</v>
      </c>
      <c r="AQ9" s="30">
        <v>139001</v>
      </c>
      <c r="AR9" s="30">
        <v>37500</v>
      </c>
      <c r="AS9" s="31">
        <v>291501</v>
      </c>
      <c r="AT9" s="28">
        <v>1250</v>
      </c>
      <c r="AU9" s="28">
        <v>5250</v>
      </c>
      <c r="AV9" s="28"/>
      <c r="AW9" s="28"/>
      <c r="AX9" s="28"/>
      <c r="AY9" s="28"/>
      <c r="AZ9" s="28"/>
      <c r="BA9" s="28"/>
      <c r="BB9" s="28"/>
      <c r="BC9" s="28"/>
      <c r="BD9" s="28"/>
      <c r="BE9" s="28"/>
      <c r="BF9" s="28"/>
      <c r="BG9" s="28"/>
      <c r="BH9" s="28"/>
      <c r="BI9" s="28"/>
      <c r="BJ9" s="28"/>
      <c r="BK9" s="28"/>
      <c r="BL9" s="28">
        <v>0</v>
      </c>
      <c r="BM9" s="28"/>
      <c r="BN9" s="28"/>
      <c r="BO9" s="28"/>
      <c r="BP9" s="32"/>
      <c r="BQ9" s="9"/>
      <c r="BR9" s="9"/>
      <c r="BS9" s="33">
        <v>0.30199999999999999</v>
      </c>
      <c r="BT9" s="33">
        <v>3.1E-2</v>
      </c>
      <c r="BU9" s="33">
        <v>0</v>
      </c>
      <c r="BV9" s="33">
        <v>3.0000000000000002E-2</v>
      </c>
      <c r="BW9" s="33">
        <v>1.5840000000000001</v>
      </c>
      <c r="BX9" s="33">
        <v>0.70799999999999996</v>
      </c>
      <c r="BY9" s="33">
        <v>0</v>
      </c>
      <c r="BZ9" s="33">
        <v>0.58299999999999996</v>
      </c>
      <c r="CA9" s="33">
        <v>0.02</v>
      </c>
      <c r="CB9" s="33">
        <f t="shared" si="3"/>
        <v>0</v>
      </c>
      <c r="CC9" s="33">
        <f t="shared" si="0"/>
        <v>3.258</v>
      </c>
      <c r="CD9" s="34">
        <f t="shared" si="1"/>
        <v>102.44</v>
      </c>
      <c r="CE9" s="33">
        <f t="shared" si="2"/>
        <v>3.3272962623755036</v>
      </c>
      <c r="CF9" s="35"/>
      <c r="CG9" s="28"/>
      <c r="CH9" s="28"/>
      <c r="CI9" s="28"/>
      <c r="CJ9" s="11"/>
      <c r="CK9" s="36" t="s">
        <v>134</v>
      </c>
      <c r="CL9" s="36" t="s">
        <v>175</v>
      </c>
      <c r="CM9" s="37">
        <v>543186235</v>
      </c>
      <c r="CN9" s="37">
        <v>338791</v>
      </c>
      <c r="CO9" s="38">
        <f t="shared" si="4"/>
        <v>6.3E-2</v>
      </c>
      <c r="CP9" s="39"/>
    </row>
    <row r="10" spans="1:94" s="2" customFormat="1" ht="17.25" customHeight="1" x14ac:dyDescent="0.2">
      <c r="A10" s="12" t="s">
        <v>123</v>
      </c>
      <c r="B10" s="6" t="s">
        <v>124</v>
      </c>
      <c r="C10" s="13">
        <v>120701250</v>
      </c>
      <c r="D10" s="13">
        <v>246348300</v>
      </c>
      <c r="E10" s="14">
        <v>367049550</v>
      </c>
      <c r="F10" s="3"/>
      <c r="G10" s="3">
        <v>367049550</v>
      </c>
      <c r="H10" s="15">
        <v>0</v>
      </c>
      <c r="I10" s="14">
        <v>367049550</v>
      </c>
      <c r="J10" s="16">
        <v>3.157</v>
      </c>
      <c r="K10" s="17">
        <v>94.69</v>
      </c>
      <c r="L10" s="18">
        <v>0</v>
      </c>
      <c r="M10" s="15">
        <v>0</v>
      </c>
      <c r="N10" s="19"/>
      <c r="O10" s="20">
        <v>22019262</v>
      </c>
      <c r="P10" s="14">
        <v>389068812</v>
      </c>
      <c r="Q10" s="21">
        <v>1202200.1399999999</v>
      </c>
      <c r="R10" s="21">
        <v>0</v>
      </c>
      <c r="S10" s="21">
        <v>0</v>
      </c>
      <c r="T10" s="22">
        <v>813.34</v>
      </c>
      <c r="U10" s="22"/>
      <c r="V10" s="1">
        <v>1201386.7999999998</v>
      </c>
      <c r="W10" s="9"/>
      <c r="X10" s="23">
        <v>1201386.7999999998</v>
      </c>
      <c r="Y10" s="24">
        <v>120271.69</v>
      </c>
      <c r="Z10" s="24">
        <v>0</v>
      </c>
      <c r="AA10" s="25">
        <v>116974.59</v>
      </c>
      <c r="AB10" s="26">
        <v>5148101</v>
      </c>
      <c r="AC10" s="26">
        <v>2052238</v>
      </c>
      <c r="AD10" s="26">
        <v>0</v>
      </c>
      <c r="AE10" s="26">
        <v>2946379</v>
      </c>
      <c r="AF10" s="26">
        <v>0</v>
      </c>
      <c r="AG10" s="26">
        <v>0</v>
      </c>
      <c r="AH10" s="27">
        <v>11585351.08</v>
      </c>
      <c r="AI10" s="28">
        <v>3197600</v>
      </c>
      <c r="AJ10" s="28"/>
      <c r="AK10" s="28">
        <v>11413700</v>
      </c>
      <c r="AL10" s="28">
        <v>3742000</v>
      </c>
      <c r="AM10" s="28">
        <v>836800</v>
      </c>
      <c r="AN10" s="28">
        <v>5986000</v>
      </c>
      <c r="AO10" s="29">
        <v>25176100</v>
      </c>
      <c r="AP10" s="30">
        <v>330000</v>
      </c>
      <c r="AQ10" s="30">
        <v>826726.9</v>
      </c>
      <c r="AR10" s="30">
        <v>190000</v>
      </c>
      <c r="AS10" s="31">
        <v>1346726.9</v>
      </c>
      <c r="AT10" s="28">
        <v>500</v>
      </c>
      <c r="AU10" s="28">
        <v>12500</v>
      </c>
      <c r="AV10" s="28"/>
      <c r="AW10" s="28"/>
      <c r="AX10" s="28"/>
      <c r="AY10" s="28"/>
      <c r="AZ10" s="28"/>
      <c r="BA10" s="28"/>
      <c r="BB10" s="28"/>
      <c r="BC10" s="28"/>
      <c r="BD10" s="28"/>
      <c r="BE10" s="28"/>
      <c r="BF10" s="28"/>
      <c r="BG10" s="28"/>
      <c r="BH10" s="28"/>
      <c r="BI10" s="28"/>
      <c r="BJ10" s="28"/>
      <c r="BK10" s="28"/>
      <c r="BL10" s="28">
        <v>0</v>
      </c>
      <c r="BM10" s="28"/>
      <c r="BN10" s="28"/>
      <c r="BO10" s="28"/>
      <c r="BP10" s="32"/>
      <c r="BQ10" s="9"/>
      <c r="BR10" s="9"/>
      <c r="BS10" s="33">
        <v>0.32700000000000001</v>
      </c>
      <c r="BT10" s="33">
        <v>3.3000000000000002E-2</v>
      </c>
      <c r="BU10" s="33">
        <v>0</v>
      </c>
      <c r="BV10" s="33">
        <v>3.2000000000000001E-2</v>
      </c>
      <c r="BW10" s="33">
        <v>1.403</v>
      </c>
      <c r="BX10" s="33">
        <v>0.55900000000000005</v>
      </c>
      <c r="BY10" s="33">
        <v>0</v>
      </c>
      <c r="BZ10" s="33">
        <v>0.80300000000000005</v>
      </c>
      <c r="CA10" s="33">
        <v>0</v>
      </c>
      <c r="CB10" s="33">
        <f t="shared" si="3"/>
        <v>0</v>
      </c>
      <c r="CC10" s="33">
        <f t="shared" si="0"/>
        <v>3.157</v>
      </c>
      <c r="CD10" s="34">
        <f t="shared" si="1"/>
        <v>94.69</v>
      </c>
      <c r="CE10" s="33">
        <f t="shared" si="2"/>
        <v>2.9777126108992769</v>
      </c>
      <c r="CF10" s="35"/>
      <c r="CG10" s="28"/>
      <c r="CH10" s="28"/>
      <c r="CI10" s="28"/>
      <c r="CJ10" s="11"/>
      <c r="CK10" s="36" t="s">
        <v>176</v>
      </c>
      <c r="CL10" s="36" t="s">
        <v>175</v>
      </c>
      <c r="CM10" s="37">
        <v>759962804</v>
      </c>
      <c r="CN10" s="37">
        <v>592588</v>
      </c>
      <c r="CO10" s="38">
        <f t="shared" si="4"/>
        <v>7.8E-2</v>
      </c>
      <c r="CP10" s="39"/>
    </row>
    <row r="11" spans="1:94" s="2" customFormat="1" ht="17.25" customHeight="1" x14ac:dyDescent="0.2">
      <c r="A11" s="12" t="s">
        <v>125</v>
      </c>
      <c r="B11" s="6" t="s">
        <v>126</v>
      </c>
      <c r="C11" s="13">
        <v>649655100</v>
      </c>
      <c r="D11" s="13">
        <v>1502676600</v>
      </c>
      <c r="E11" s="14">
        <v>2152331700</v>
      </c>
      <c r="F11" s="3">
        <v>174600</v>
      </c>
      <c r="G11" s="3">
        <v>2152157100</v>
      </c>
      <c r="H11" s="15">
        <v>0</v>
      </c>
      <c r="I11" s="14">
        <v>2152157100</v>
      </c>
      <c r="J11" s="16">
        <v>2.5369999999999999</v>
      </c>
      <c r="K11" s="17">
        <v>94.76</v>
      </c>
      <c r="L11" s="18">
        <v>0</v>
      </c>
      <c r="M11" s="15">
        <v>0</v>
      </c>
      <c r="N11" s="19"/>
      <c r="O11" s="20">
        <v>123128161</v>
      </c>
      <c r="P11" s="14">
        <v>2275285261</v>
      </c>
      <c r="Q11" s="21">
        <v>7030499.9500000002</v>
      </c>
      <c r="R11" s="21">
        <v>0</v>
      </c>
      <c r="S11" s="21">
        <v>0</v>
      </c>
      <c r="T11" s="22">
        <v>9387.52</v>
      </c>
      <c r="U11" s="22"/>
      <c r="V11" s="1">
        <v>7021112.4300000006</v>
      </c>
      <c r="W11" s="9"/>
      <c r="X11" s="23">
        <v>7021112.4300000006</v>
      </c>
      <c r="Y11" s="24">
        <v>702879.47</v>
      </c>
      <c r="Z11" s="24">
        <v>0</v>
      </c>
      <c r="AA11" s="25">
        <v>683611.74</v>
      </c>
      <c r="AB11" s="26">
        <v>24853127</v>
      </c>
      <c r="AC11" s="26">
        <v>14052889</v>
      </c>
      <c r="AD11" s="26">
        <v>0</v>
      </c>
      <c r="AE11" s="26">
        <v>6854907.7599999998</v>
      </c>
      <c r="AF11" s="26">
        <v>430431.42</v>
      </c>
      <c r="AG11" s="26">
        <v>0</v>
      </c>
      <c r="AH11" s="27">
        <v>54598958.82</v>
      </c>
      <c r="AI11" s="28">
        <v>70314122</v>
      </c>
      <c r="AJ11" s="28"/>
      <c r="AK11" s="28">
        <v>197706296</v>
      </c>
      <c r="AL11" s="28">
        <v>22185385</v>
      </c>
      <c r="AM11" s="28">
        <v>703900</v>
      </c>
      <c r="AN11" s="28">
        <v>24125600</v>
      </c>
      <c r="AO11" s="29">
        <v>315035303</v>
      </c>
      <c r="AP11" s="30">
        <v>0</v>
      </c>
      <c r="AQ11" s="30">
        <v>5466662.3099999996</v>
      </c>
      <c r="AR11" s="30">
        <v>491000</v>
      </c>
      <c r="AS11" s="31">
        <v>5957662.3099999996</v>
      </c>
      <c r="AT11" s="28">
        <v>3500</v>
      </c>
      <c r="AU11" s="28">
        <v>68750</v>
      </c>
      <c r="AV11" s="28"/>
      <c r="AW11" s="28">
        <v>174600</v>
      </c>
      <c r="AX11" s="28"/>
      <c r="AY11" s="28"/>
      <c r="AZ11" s="28"/>
      <c r="BA11" s="28"/>
      <c r="BB11" s="28"/>
      <c r="BC11" s="28"/>
      <c r="BD11" s="28"/>
      <c r="BE11" s="28"/>
      <c r="BF11" s="28"/>
      <c r="BG11" s="28"/>
      <c r="BH11" s="28"/>
      <c r="BI11" s="28"/>
      <c r="BJ11" s="28"/>
      <c r="BK11" s="28"/>
      <c r="BL11" s="28">
        <v>174600</v>
      </c>
      <c r="BM11" s="28"/>
      <c r="BN11" s="28"/>
      <c r="BO11" s="28"/>
      <c r="BP11" s="32"/>
      <c r="BQ11" s="9"/>
      <c r="BR11" s="9"/>
      <c r="BS11" s="33">
        <v>0.32600000000000001</v>
      </c>
      <c r="BT11" s="33">
        <v>3.3000000000000002E-2</v>
      </c>
      <c r="BU11" s="33">
        <v>0</v>
      </c>
      <c r="BV11" s="33">
        <v>3.2000000000000001E-2</v>
      </c>
      <c r="BW11" s="33">
        <v>1.155</v>
      </c>
      <c r="BX11" s="33">
        <v>0.65300000000000002</v>
      </c>
      <c r="BY11" s="33">
        <v>0</v>
      </c>
      <c r="BZ11" s="33">
        <v>0.318</v>
      </c>
      <c r="CA11" s="33">
        <v>0.02</v>
      </c>
      <c r="CB11" s="33">
        <f t="shared" si="3"/>
        <v>0</v>
      </c>
      <c r="CC11" s="33">
        <f t="shared" si="0"/>
        <v>2.5369999999999999</v>
      </c>
      <c r="CD11" s="34">
        <f t="shared" si="1"/>
        <v>94.76</v>
      </c>
      <c r="CE11" s="33">
        <f t="shared" si="2"/>
        <v>2.3996533426320124</v>
      </c>
      <c r="CF11" s="35"/>
      <c r="CG11" s="28"/>
      <c r="CH11" s="28"/>
      <c r="CI11" s="28"/>
      <c r="CJ11" s="11"/>
      <c r="CK11" s="36"/>
      <c r="CL11" s="36"/>
      <c r="CM11" s="37"/>
      <c r="CN11" s="37"/>
      <c r="CO11" s="40"/>
      <c r="CP11" s="39"/>
    </row>
    <row r="12" spans="1:94" s="2" customFormat="1" ht="17.25" customHeight="1" x14ac:dyDescent="0.2">
      <c r="A12" s="12" t="s">
        <v>127</v>
      </c>
      <c r="B12" s="6" t="s">
        <v>128</v>
      </c>
      <c r="C12" s="13">
        <v>326502830</v>
      </c>
      <c r="D12" s="13">
        <v>469735100</v>
      </c>
      <c r="E12" s="14">
        <v>796237930</v>
      </c>
      <c r="F12" s="3"/>
      <c r="G12" s="3">
        <v>796237930</v>
      </c>
      <c r="H12" s="15">
        <v>434134</v>
      </c>
      <c r="I12" s="14">
        <v>796672064</v>
      </c>
      <c r="J12" s="16">
        <v>2.508</v>
      </c>
      <c r="K12" s="17">
        <v>90.32</v>
      </c>
      <c r="L12" s="18">
        <v>0</v>
      </c>
      <c r="M12" s="15">
        <v>0</v>
      </c>
      <c r="N12" s="19"/>
      <c r="O12" s="20">
        <v>88678614</v>
      </c>
      <c r="P12" s="14">
        <v>885350678</v>
      </c>
      <c r="Q12" s="21">
        <v>2735682.42</v>
      </c>
      <c r="R12" s="21">
        <v>0</v>
      </c>
      <c r="S12" s="21">
        <v>0</v>
      </c>
      <c r="T12" s="22">
        <v>987.82</v>
      </c>
      <c r="U12" s="22"/>
      <c r="V12" s="1">
        <v>2734694.6</v>
      </c>
      <c r="W12" s="9"/>
      <c r="X12" s="23">
        <v>2734694.6</v>
      </c>
      <c r="Y12" s="24">
        <v>273774.77</v>
      </c>
      <c r="Z12" s="24">
        <v>0</v>
      </c>
      <c r="AA12" s="25">
        <v>266268.52</v>
      </c>
      <c r="AB12" s="26">
        <v>8343502</v>
      </c>
      <c r="AC12" s="26">
        <v>4752863</v>
      </c>
      <c r="AD12" s="26">
        <v>0</v>
      </c>
      <c r="AE12" s="26">
        <v>3130000</v>
      </c>
      <c r="AF12" s="26">
        <v>478000</v>
      </c>
      <c r="AG12" s="26">
        <v>0</v>
      </c>
      <c r="AH12" s="27">
        <v>19979102.890000001</v>
      </c>
      <c r="AI12" s="28">
        <v>3932900</v>
      </c>
      <c r="AJ12" s="28"/>
      <c r="AK12" s="28">
        <v>16992600</v>
      </c>
      <c r="AL12" s="28">
        <v>4465000</v>
      </c>
      <c r="AM12" s="28">
        <v>1163100</v>
      </c>
      <c r="AN12" s="28">
        <v>10956600</v>
      </c>
      <c r="AO12" s="29">
        <v>37510200</v>
      </c>
      <c r="AP12" s="30">
        <v>357030.96</v>
      </c>
      <c r="AQ12" s="30">
        <v>661278.39</v>
      </c>
      <c r="AR12" s="30">
        <v>261615.26</v>
      </c>
      <c r="AS12" s="31">
        <v>1279924.6100000001</v>
      </c>
      <c r="AT12" s="28">
        <v>4750</v>
      </c>
      <c r="AU12" s="28">
        <v>39500</v>
      </c>
      <c r="AV12" s="28"/>
      <c r="AW12" s="28"/>
      <c r="AX12" s="28"/>
      <c r="AY12" s="28"/>
      <c r="AZ12" s="28"/>
      <c r="BA12" s="28"/>
      <c r="BB12" s="28"/>
      <c r="BC12" s="28"/>
      <c r="BD12" s="28"/>
      <c r="BE12" s="28"/>
      <c r="BF12" s="28"/>
      <c r="BG12" s="28"/>
      <c r="BH12" s="28"/>
      <c r="BI12" s="28"/>
      <c r="BJ12" s="28"/>
      <c r="BK12" s="28"/>
      <c r="BL12" s="28">
        <v>0</v>
      </c>
      <c r="BM12" s="28"/>
      <c r="BN12" s="28"/>
      <c r="BO12" s="28"/>
      <c r="BP12" s="32"/>
      <c r="BQ12" s="9"/>
      <c r="BR12" s="9"/>
      <c r="BS12" s="33">
        <v>0.34300000000000003</v>
      </c>
      <c r="BT12" s="33">
        <v>3.4000000000000002E-2</v>
      </c>
      <c r="BU12" s="33">
        <v>0</v>
      </c>
      <c r="BV12" s="33">
        <v>3.4000000000000002E-2</v>
      </c>
      <c r="BW12" s="33">
        <v>1.0479999999999998</v>
      </c>
      <c r="BX12" s="33">
        <v>0.59599999999999997</v>
      </c>
      <c r="BY12" s="33">
        <v>0</v>
      </c>
      <c r="BZ12" s="33">
        <v>0.39300000000000002</v>
      </c>
      <c r="CA12" s="33">
        <v>0.06</v>
      </c>
      <c r="CB12" s="33">
        <f t="shared" si="3"/>
        <v>0</v>
      </c>
      <c r="CC12" s="33">
        <f t="shared" si="0"/>
        <v>2.508</v>
      </c>
      <c r="CD12" s="34">
        <f t="shared" si="1"/>
        <v>90.32</v>
      </c>
      <c r="CE12" s="33">
        <f t="shared" si="2"/>
        <v>2.256631568310608</v>
      </c>
      <c r="CF12" s="35"/>
      <c r="CG12" s="28"/>
      <c r="CH12" s="28"/>
      <c r="CI12" s="28"/>
      <c r="CJ12" s="11"/>
      <c r="CK12" s="36"/>
      <c r="CL12" s="36"/>
      <c r="CM12" s="37"/>
      <c r="CN12" s="37"/>
      <c r="CO12" s="40"/>
      <c r="CP12" s="39"/>
    </row>
    <row r="13" spans="1:94" s="2" customFormat="1" ht="17.25" customHeight="1" x14ac:dyDescent="0.2">
      <c r="A13" s="12" t="s">
        <v>129</v>
      </c>
      <c r="B13" s="6" t="s">
        <v>130</v>
      </c>
      <c r="C13" s="13">
        <v>280641485</v>
      </c>
      <c r="D13" s="13">
        <v>390537500</v>
      </c>
      <c r="E13" s="14">
        <v>671178985</v>
      </c>
      <c r="F13" s="3"/>
      <c r="G13" s="3">
        <v>671178985</v>
      </c>
      <c r="H13" s="15">
        <v>930472</v>
      </c>
      <c r="I13" s="14">
        <v>672109457</v>
      </c>
      <c r="J13" s="16">
        <v>2.34</v>
      </c>
      <c r="K13" s="17">
        <v>93.07</v>
      </c>
      <c r="L13" s="18">
        <v>0</v>
      </c>
      <c r="M13" s="15">
        <v>0</v>
      </c>
      <c r="N13" s="19"/>
      <c r="O13" s="20">
        <v>52756615</v>
      </c>
      <c r="P13" s="14">
        <v>724866072</v>
      </c>
      <c r="Q13" s="21">
        <v>2239794.27</v>
      </c>
      <c r="R13" s="21">
        <v>0</v>
      </c>
      <c r="S13" s="21">
        <v>0</v>
      </c>
      <c r="T13" s="22">
        <v>2119.09</v>
      </c>
      <c r="U13" s="22"/>
      <c r="V13" s="1">
        <v>2237675.1800000002</v>
      </c>
      <c r="W13" s="9"/>
      <c r="X13" s="23">
        <v>2237675.1800000002</v>
      </c>
      <c r="Y13" s="24">
        <v>224017.54</v>
      </c>
      <c r="Z13" s="24">
        <v>0</v>
      </c>
      <c r="AA13" s="25">
        <v>217869.66</v>
      </c>
      <c r="AB13" s="26">
        <v>7089149</v>
      </c>
      <c r="AC13" s="26">
        <v>4246317</v>
      </c>
      <c r="AD13" s="26">
        <v>0</v>
      </c>
      <c r="AE13" s="26">
        <v>1439706.12</v>
      </c>
      <c r="AF13" s="26">
        <v>268200</v>
      </c>
      <c r="AG13" s="26">
        <v>0</v>
      </c>
      <c r="AH13" s="27">
        <v>15722934.5</v>
      </c>
      <c r="AI13" s="28">
        <v>6217972</v>
      </c>
      <c r="AJ13" s="28"/>
      <c r="AK13" s="28">
        <v>18210612</v>
      </c>
      <c r="AL13" s="28">
        <v>4508000</v>
      </c>
      <c r="AM13" s="28">
        <v>1000200</v>
      </c>
      <c r="AN13" s="28">
        <v>10577500</v>
      </c>
      <c r="AO13" s="29">
        <v>40514284</v>
      </c>
      <c r="AP13" s="30">
        <v>175000</v>
      </c>
      <c r="AQ13" s="30">
        <v>927293.88</v>
      </c>
      <c r="AR13" s="30">
        <v>242000</v>
      </c>
      <c r="AS13" s="31">
        <v>1344293.88</v>
      </c>
      <c r="AT13" s="28">
        <v>4000</v>
      </c>
      <c r="AU13" s="28">
        <v>33000</v>
      </c>
      <c r="AV13" s="28"/>
      <c r="AW13" s="28"/>
      <c r="AX13" s="28"/>
      <c r="AY13" s="28"/>
      <c r="AZ13" s="28"/>
      <c r="BA13" s="28"/>
      <c r="BB13" s="28"/>
      <c r="BC13" s="28"/>
      <c r="BD13" s="28"/>
      <c r="BE13" s="28"/>
      <c r="BF13" s="28"/>
      <c r="BG13" s="28"/>
      <c r="BH13" s="28"/>
      <c r="BI13" s="28"/>
      <c r="BJ13" s="28"/>
      <c r="BK13" s="28"/>
      <c r="BL13" s="28">
        <v>0</v>
      </c>
      <c r="BM13" s="28"/>
      <c r="BN13" s="28"/>
      <c r="BO13" s="28"/>
      <c r="BP13" s="32"/>
      <c r="BQ13" s="9"/>
      <c r="BR13" s="9"/>
      <c r="BS13" s="33">
        <v>0.33200000000000002</v>
      </c>
      <c r="BT13" s="33">
        <v>3.4000000000000002E-2</v>
      </c>
      <c r="BU13" s="33">
        <v>0</v>
      </c>
      <c r="BV13" s="33">
        <v>3.3000000000000002E-2</v>
      </c>
      <c r="BW13" s="33">
        <v>1.0549999999999999</v>
      </c>
      <c r="BX13" s="33">
        <v>0.63200000000000001</v>
      </c>
      <c r="BY13" s="33">
        <v>0</v>
      </c>
      <c r="BZ13" s="33">
        <v>0.214</v>
      </c>
      <c r="CA13" s="33">
        <v>0.04</v>
      </c>
      <c r="CB13" s="33">
        <f t="shared" si="3"/>
        <v>0</v>
      </c>
      <c r="CC13" s="33">
        <f t="shared" si="0"/>
        <v>2.34</v>
      </c>
      <c r="CD13" s="34">
        <f t="shared" si="1"/>
        <v>93.07</v>
      </c>
      <c r="CE13" s="33">
        <f t="shared" si="2"/>
        <v>2.1690813113405039</v>
      </c>
      <c r="CF13" s="35"/>
      <c r="CG13" s="28"/>
      <c r="CH13" s="28"/>
      <c r="CI13" s="28"/>
      <c r="CJ13" s="11"/>
      <c r="CK13" s="36"/>
      <c r="CL13" s="36"/>
      <c r="CM13" s="37"/>
      <c r="CN13" s="37"/>
      <c r="CO13" s="40"/>
      <c r="CP13" s="39"/>
    </row>
    <row r="14" spans="1:94" s="2" customFormat="1" ht="17.25" customHeight="1" x14ac:dyDescent="0.2">
      <c r="A14" s="12" t="s">
        <v>131</v>
      </c>
      <c r="B14" s="6" t="s">
        <v>132</v>
      </c>
      <c r="C14" s="13">
        <v>174694300</v>
      </c>
      <c r="D14" s="13">
        <v>281820400</v>
      </c>
      <c r="E14" s="14">
        <v>456514700</v>
      </c>
      <c r="F14" s="3">
        <v>5743300</v>
      </c>
      <c r="G14" s="3">
        <v>450771400</v>
      </c>
      <c r="H14" s="15">
        <v>0</v>
      </c>
      <c r="I14" s="14">
        <v>450771400</v>
      </c>
      <c r="J14" s="16">
        <v>3.0859999999999999</v>
      </c>
      <c r="K14" s="17">
        <v>99.68</v>
      </c>
      <c r="L14" s="18">
        <v>0</v>
      </c>
      <c r="M14" s="15">
        <v>0</v>
      </c>
      <c r="N14" s="19"/>
      <c r="O14" s="20">
        <v>5068387</v>
      </c>
      <c r="P14" s="14">
        <v>455839787</v>
      </c>
      <c r="Q14" s="21">
        <v>1408518.59</v>
      </c>
      <c r="R14" s="21">
        <v>0</v>
      </c>
      <c r="S14" s="21">
        <v>0</v>
      </c>
      <c r="T14" s="22">
        <v>1837.46</v>
      </c>
      <c r="U14" s="22"/>
      <c r="V14" s="1">
        <v>1406681.1300000001</v>
      </c>
      <c r="W14" s="9"/>
      <c r="X14" s="23">
        <v>1406681.1300000001</v>
      </c>
      <c r="Y14" s="24">
        <v>0</v>
      </c>
      <c r="Z14" s="24">
        <v>0</v>
      </c>
      <c r="AA14" s="25">
        <v>136964.06</v>
      </c>
      <c r="AB14" s="26">
        <v>6087968</v>
      </c>
      <c r="AC14" s="26">
        <v>1958050</v>
      </c>
      <c r="AD14" s="26">
        <v>0</v>
      </c>
      <c r="AE14" s="26">
        <v>4166125.84</v>
      </c>
      <c r="AF14" s="26">
        <v>0</v>
      </c>
      <c r="AG14" s="26">
        <v>150836.32</v>
      </c>
      <c r="AH14" s="27">
        <v>13906625.350000001</v>
      </c>
      <c r="AI14" s="28">
        <v>5899700</v>
      </c>
      <c r="AJ14" s="28"/>
      <c r="AK14" s="28">
        <v>34324900</v>
      </c>
      <c r="AL14" s="28">
        <v>14594300</v>
      </c>
      <c r="AM14" s="28">
        <v>1648600</v>
      </c>
      <c r="AN14" s="28">
        <v>6166600</v>
      </c>
      <c r="AO14" s="29">
        <v>62634100</v>
      </c>
      <c r="AP14" s="30">
        <v>85000</v>
      </c>
      <c r="AQ14" s="30">
        <v>825374</v>
      </c>
      <c r="AR14" s="30">
        <v>300000</v>
      </c>
      <c r="AS14" s="31">
        <v>1210374</v>
      </c>
      <c r="AT14" s="28">
        <v>3000</v>
      </c>
      <c r="AU14" s="28">
        <v>12500</v>
      </c>
      <c r="AV14" s="28"/>
      <c r="AW14" s="28"/>
      <c r="AX14" s="28"/>
      <c r="AY14" s="28"/>
      <c r="AZ14" s="28"/>
      <c r="BA14" s="28"/>
      <c r="BB14" s="28"/>
      <c r="BC14" s="28"/>
      <c r="BD14" s="28"/>
      <c r="BE14" s="28">
        <v>25000</v>
      </c>
      <c r="BF14" s="28"/>
      <c r="BG14" s="28"/>
      <c r="BH14" s="28"/>
      <c r="BI14" s="28"/>
      <c r="BJ14" s="28"/>
      <c r="BK14" s="28">
        <v>5718300</v>
      </c>
      <c r="BL14" s="28">
        <v>5743300</v>
      </c>
      <c r="BM14" s="28"/>
      <c r="BN14" s="28"/>
      <c r="BO14" s="28"/>
      <c r="BP14" s="32"/>
      <c r="BQ14" s="9"/>
      <c r="BR14" s="9"/>
      <c r="BS14" s="33">
        <v>0.312</v>
      </c>
      <c r="BT14" s="33">
        <v>0</v>
      </c>
      <c r="BU14" s="33">
        <v>0</v>
      </c>
      <c r="BV14" s="33">
        <v>3.1E-2</v>
      </c>
      <c r="BW14" s="33">
        <v>1.351</v>
      </c>
      <c r="BX14" s="33">
        <v>0.435</v>
      </c>
      <c r="BY14" s="33">
        <v>0</v>
      </c>
      <c r="BZ14" s="33">
        <v>0.92400000000000004</v>
      </c>
      <c r="CA14" s="33">
        <v>0</v>
      </c>
      <c r="CB14" s="33">
        <f>ROUND(AG14/I14*100,3)</f>
        <v>3.3000000000000002E-2</v>
      </c>
      <c r="CC14" s="33">
        <f t="shared" si="0"/>
        <v>3.0859999999999999</v>
      </c>
      <c r="CD14" s="34">
        <f t="shared" si="1"/>
        <v>99.68</v>
      </c>
      <c r="CE14" s="33">
        <f t="shared" si="2"/>
        <v>3.0507704124563397</v>
      </c>
      <c r="CF14" s="35"/>
      <c r="CG14" s="28"/>
      <c r="CH14" s="28"/>
      <c r="CI14" s="28"/>
      <c r="CJ14" s="11"/>
      <c r="CK14" s="36"/>
      <c r="CL14" s="36"/>
      <c r="CM14" s="37"/>
      <c r="CN14" s="37"/>
      <c r="CO14" s="40"/>
      <c r="CP14" s="39"/>
    </row>
    <row r="15" spans="1:94" s="2" customFormat="1" ht="17.25" customHeight="1" x14ac:dyDescent="0.2">
      <c r="A15" s="12" t="s">
        <v>133</v>
      </c>
      <c r="B15" s="6" t="s">
        <v>134</v>
      </c>
      <c r="C15" s="13">
        <v>224914335</v>
      </c>
      <c r="D15" s="13">
        <v>316868300</v>
      </c>
      <c r="E15" s="14">
        <v>541782635</v>
      </c>
      <c r="F15" s="3"/>
      <c r="G15" s="3">
        <v>541782635</v>
      </c>
      <c r="H15" s="15">
        <v>1403600</v>
      </c>
      <c r="I15" s="14">
        <v>543186235</v>
      </c>
      <c r="J15" s="16">
        <v>2.496</v>
      </c>
      <c r="K15" s="17">
        <v>98.24</v>
      </c>
      <c r="L15" s="18">
        <v>0</v>
      </c>
      <c r="M15" s="15">
        <v>0</v>
      </c>
      <c r="N15" s="19"/>
      <c r="O15" s="20">
        <v>11966659</v>
      </c>
      <c r="P15" s="14">
        <v>555152894</v>
      </c>
      <c r="Q15" s="21">
        <v>1715390.35</v>
      </c>
      <c r="R15" s="21">
        <v>0</v>
      </c>
      <c r="S15" s="21">
        <v>0</v>
      </c>
      <c r="T15" s="22">
        <v>3247.44</v>
      </c>
      <c r="U15" s="22"/>
      <c r="V15" s="1">
        <v>1712142.9100000001</v>
      </c>
      <c r="W15" s="9"/>
      <c r="X15" s="23">
        <v>1712142.9100000001</v>
      </c>
      <c r="Y15" s="24">
        <v>171403.48</v>
      </c>
      <c r="Z15" s="24">
        <v>0</v>
      </c>
      <c r="AA15" s="25">
        <v>166705.14000000001</v>
      </c>
      <c r="AB15" s="26">
        <v>6366955</v>
      </c>
      <c r="AC15" s="26">
        <v>3269332</v>
      </c>
      <c r="AD15" s="26">
        <v>0</v>
      </c>
      <c r="AE15" s="26">
        <v>1706418</v>
      </c>
      <c r="AF15" s="26">
        <v>162955.87</v>
      </c>
      <c r="AG15" s="26">
        <v>0</v>
      </c>
      <c r="AH15" s="27">
        <v>13555912.4</v>
      </c>
      <c r="AI15" s="28">
        <v>4289700</v>
      </c>
      <c r="AJ15" s="28"/>
      <c r="AK15" s="28">
        <v>14238600</v>
      </c>
      <c r="AL15" s="28">
        <v>11151500</v>
      </c>
      <c r="AM15" s="28">
        <v>450300</v>
      </c>
      <c r="AN15" s="28">
        <v>5390900</v>
      </c>
      <c r="AO15" s="29">
        <v>35521000</v>
      </c>
      <c r="AP15" s="30">
        <v>592600</v>
      </c>
      <c r="AQ15" s="30">
        <v>765221.65</v>
      </c>
      <c r="AR15" s="30">
        <v>200000</v>
      </c>
      <c r="AS15" s="31">
        <v>1557821.65</v>
      </c>
      <c r="AT15" s="28">
        <v>1750</v>
      </c>
      <c r="AU15" s="28">
        <v>20500</v>
      </c>
      <c r="AV15" s="28"/>
      <c r="AW15" s="28"/>
      <c r="AX15" s="28"/>
      <c r="AY15" s="28"/>
      <c r="AZ15" s="28"/>
      <c r="BA15" s="28"/>
      <c r="BB15" s="28"/>
      <c r="BC15" s="28"/>
      <c r="BD15" s="28"/>
      <c r="BE15" s="28"/>
      <c r="BF15" s="28"/>
      <c r="BG15" s="28"/>
      <c r="BH15" s="28"/>
      <c r="BI15" s="28"/>
      <c r="BJ15" s="28"/>
      <c r="BK15" s="28"/>
      <c r="BL15" s="28">
        <v>0</v>
      </c>
      <c r="BM15" s="28"/>
      <c r="BN15" s="28"/>
      <c r="BO15" s="28"/>
      <c r="BP15" s="32"/>
      <c r="BQ15" s="9"/>
      <c r="BR15" s="9"/>
      <c r="BS15" s="33">
        <v>0.315</v>
      </c>
      <c r="BT15" s="33">
        <v>3.2000000000000001E-2</v>
      </c>
      <c r="BU15" s="33">
        <v>0</v>
      </c>
      <c r="BV15" s="33">
        <v>3.1E-2</v>
      </c>
      <c r="BW15" s="33">
        <v>1.1719999999999999</v>
      </c>
      <c r="BX15" s="33">
        <v>0.60199999999999998</v>
      </c>
      <c r="BY15" s="33">
        <v>0</v>
      </c>
      <c r="BZ15" s="33">
        <v>0.314</v>
      </c>
      <c r="CA15" s="33">
        <v>0.03</v>
      </c>
      <c r="CB15" s="33">
        <f t="shared" si="3"/>
        <v>0</v>
      </c>
      <c r="CC15" s="33">
        <f t="shared" si="0"/>
        <v>2.496</v>
      </c>
      <c r="CD15" s="34">
        <f t="shared" si="1"/>
        <v>98.24</v>
      </c>
      <c r="CE15" s="33">
        <f t="shared" si="2"/>
        <v>2.4418340508551868</v>
      </c>
      <c r="CF15" s="35"/>
      <c r="CG15" s="28"/>
      <c r="CH15" s="28"/>
      <c r="CI15" s="28"/>
      <c r="CJ15" s="11"/>
      <c r="CK15" s="36"/>
      <c r="CL15" s="36"/>
      <c r="CM15" s="37"/>
      <c r="CN15" s="37"/>
      <c r="CO15" s="40"/>
      <c r="CP15" s="39"/>
    </row>
    <row r="16" spans="1:94" s="2" customFormat="1" ht="17.25" customHeight="1" x14ac:dyDescent="0.2">
      <c r="A16" s="12" t="s">
        <v>135</v>
      </c>
      <c r="B16" s="6" t="s">
        <v>136</v>
      </c>
      <c r="C16" s="13">
        <v>66824000</v>
      </c>
      <c r="D16" s="13">
        <v>84367350</v>
      </c>
      <c r="E16" s="14">
        <v>151191350</v>
      </c>
      <c r="F16" s="3"/>
      <c r="G16" s="3">
        <v>151191350</v>
      </c>
      <c r="H16" s="15">
        <v>648614</v>
      </c>
      <c r="I16" s="14">
        <v>151839964</v>
      </c>
      <c r="J16" s="16">
        <v>3.2709999999999999</v>
      </c>
      <c r="K16" s="17">
        <v>91.83</v>
      </c>
      <c r="L16" s="18">
        <v>0</v>
      </c>
      <c r="M16" s="15">
        <v>0</v>
      </c>
      <c r="N16" s="19"/>
      <c r="O16" s="20">
        <v>15053764</v>
      </c>
      <c r="P16" s="14">
        <v>166893728</v>
      </c>
      <c r="Q16" s="21">
        <v>515691.97</v>
      </c>
      <c r="R16" s="21">
        <v>0</v>
      </c>
      <c r="S16" s="21">
        <v>0</v>
      </c>
      <c r="T16" s="22">
        <v>1011.6</v>
      </c>
      <c r="U16" s="22"/>
      <c r="V16" s="1">
        <v>514680.37</v>
      </c>
      <c r="W16" s="9"/>
      <c r="X16" s="23">
        <v>514680.37</v>
      </c>
      <c r="Y16" s="24">
        <v>51522.94</v>
      </c>
      <c r="Z16" s="24">
        <v>0</v>
      </c>
      <c r="AA16" s="25">
        <v>50110.25</v>
      </c>
      <c r="AB16" s="26">
        <v>2020817</v>
      </c>
      <c r="AC16" s="26">
        <v>978582</v>
      </c>
      <c r="AD16" s="26">
        <v>0</v>
      </c>
      <c r="AE16" s="26">
        <v>1319789.06</v>
      </c>
      <c r="AF16" s="26">
        <v>30384.39</v>
      </c>
      <c r="AG16" s="26">
        <v>0</v>
      </c>
      <c r="AH16" s="27">
        <v>4965886.01</v>
      </c>
      <c r="AI16" s="28">
        <v>2832500</v>
      </c>
      <c r="AJ16" s="28"/>
      <c r="AK16" s="28">
        <v>5831500</v>
      </c>
      <c r="AL16" s="28">
        <v>1619800</v>
      </c>
      <c r="AM16" s="28">
        <v>360400</v>
      </c>
      <c r="AN16" s="28">
        <v>1943400</v>
      </c>
      <c r="AO16" s="29">
        <v>12587600</v>
      </c>
      <c r="AP16" s="30">
        <v>255000</v>
      </c>
      <c r="AQ16" s="30">
        <v>358030.11</v>
      </c>
      <c r="AR16" s="30">
        <v>180000</v>
      </c>
      <c r="AS16" s="31">
        <v>793030.11</v>
      </c>
      <c r="AT16" s="28">
        <v>1250</v>
      </c>
      <c r="AU16" s="28">
        <v>8250</v>
      </c>
      <c r="AV16" s="28"/>
      <c r="AW16" s="28"/>
      <c r="AX16" s="28"/>
      <c r="AY16" s="28"/>
      <c r="AZ16" s="28"/>
      <c r="BA16" s="28"/>
      <c r="BB16" s="28"/>
      <c r="BC16" s="28"/>
      <c r="BD16" s="28"/>
      <c r="BE16" s="28"/>
      <c r="BF16" s="28"/>
      <c r="BG16" s="28"/>
      <c r="BH16" s="28"/>
      <c r="BI16" s="28"/>
      <c r="BJ16" s="28"/>
      <c r="BK16" s="28"/>
      <c r="BL16" s="28">
        <v>0</v>
      </c>
      <c r="BM16" s="28"/>
      <c r="BN16" s="28"/>
      <c r="BO16" s="28"/>
      <c r="BP16" s="32"/>
      <c r="BQ16" s="9"/>
      <c r="BR16" s="9"/>
      <c r="BS16" s="33">
        <v>0.33800000000000002</v>
      </c>
      <c r="BT16" s="33">
        <v>3.4000000000000002E-2</v>
      </c>
      <c r="BU16" s="33">
        <v>0</v>
      </c>
      <c r="BV16" s="33">
        <v>3.4000000000000002E-2</v>
      </c>
      <c r="BW16" s="33">
        <v>1.331</v>
      </c>
      <c r="BX16" s="33">
        <v>0.64500000000000002</v>
      </c>
      <c r="BY16" s="33">
        <v>0</v>
      </c>
      <c r="BZ16" s="33">
        <v>0.86899999999999999</v>
      </c>
      <c r="CA16" s="33">
        <v>0.02</v>
      </c>
      <c r="CB16" s="33">
        <f t="shared" si="3"/>
        <v>0</v>
      </c>
      <c r="CC16" s="33">
        <f t="shared" si="0"/>
        <v>3.2709999999999999</v>
      </c>
      <c r="CD16" s="34">
        <f t="shared" si="1"/>
        <v>91.83</v>
      </c>
      <c r="CE16" s="33">
        <f t="shared" si="2"/>
        <v>2.9754779101105586</v>
      </c>
      <c r="CF16" s="35"/>
      <c r="CG16" s="28"/>
      <c r="CH16" s="28"/>
      <c r="CI16" s="28"/>
      <c r="CJ16" s="11"/>
      <c r="CK16" s="36"/>
      <c r="CL16" s="36"/>
      <c r="CM16" s="37"/>
      <c r="CN16" s="37"/>
      <c r="CO16" s="40"/>
      <c r="CP16" s="39"/>
    </row>
    <row r="17" spans="1:94" s="2" customFormat="1" ht="17.25" customHeight="1" x14ac:dyDescent="0.2">
      <c r="A17" s="12" t="s">
        <v>137</v>
      </c>
      <c r="B17" s="6" t="s">
        <v>138</v>
      </c>
      <c r="C17" s="13">
        <v>39779661</v>
      </c>
      <c r="D17" s="13">
        <v>99757400</v>
      </c>
      <c r="E17" s="14">
        <v>139537061</v>
      </c>
      <c r="F17" s="3"/>
      <c r="G17" s="3">
        <v>139537061</v>
      </c>
      <c r="H17" s="15">
        <v>0</v>
      </c>
      <c r="I17" s="14">
        <v>139537061</v>
      </c>
      <c r="J17" s="16">
        <v>3.052</v>
      </c>
      <c r="K17" s="17">
        <v>89.76</v>
      </c>
      <c r="L17" s="18">
        <v>0</v>
      </c>
      <c r="M17" s="15">
        <v>0</v>
      </c>
      <c r="N17" s="19"/>
      <c r="O17" s="20">
        <v>16146080</v>
      </c>
      <c r="P17" s="14">
        <v>155683141</v>
      </c>
      <c r="Q17" s="21">
        <v>481051.91</v>
      </c>
      <c r="R17" s="21">
        <v>0</v>
      </c>
      <c r="S17" s="21">
        <v>0</v>
      </c>
      <c r="T17" s="22">
        <v>182.32</v>
      </c>
      <c r="U17" s="22"/>
      <c r="V17" s="1">
        <v>480869.58999999997</v>
      </c>
      <c r="W17" s="9"/>
      <c r="X17" s="23">
        <v>480869.58999999997</v>
      </c>
      <c r="Y17" s="24">
        <v>48140.47</v>
      </c>
      <c r="Z17" s="24">
        <v>0</v>
      </c>
      <c r="AA17" s="25">
        <v>46820.59</v>
      </c>
      <c r="AB17" s="26">
        <v>1987325</v>
      </c>
      <c r="AC17" s="26">
        <v>801965</v>
      </c>
      <c r="AD17" s="26">
        <v>0</v>
      </c>
      <c r="AE17" s="26">
        <v>892436</v>
      </c>
      <c r="AF17" s="26">
        <v>0</v>
      </c>
      <c r="AG17" s="26">
        <v>0</v>
      </c>
      <c r="AH17" s="27">
        <v>4257556.6500000004</v>
      </c>
      <c r="AI17" s="28">
        <v>0</v>
      </c>
      <c r="AJ17" s="28"/>
      <c r="AK17" s="28">
        <v>2502542</v>
      </c>
      <c r="AL17" s="28">
        <v>554200</v>
      </c>
      <c r="AM17" s="28">
        <v>124500</v>
      </c>
      <c r="AN17" s="28">
        <v>2352800</v>
      </c>
      <c r="AO17" s="29">
        <v>5534042</v>
      </c>
      <c r="AP17" s="30">
        <v>171700</v>
      </c>
      <c r="AQ17" s="30">
        <v>206442.31</v>
      </c>
      <c r="AR17" s="30">
        <v>40166.68</v>
      </c>
      <c r="AS17" s="31">
        <v>418308.99</v>
      </c>
      <c r="AT17" s="28">
        <v>1000</v>
      </c>
      <c r="AU17" s="28">
        <v>6500</v>
      </c>
      <c r="AV17" s="28"/>
      <c r="AW17" s="28"/>
      <c r="AX17" s="28"/>
      <c r="AY17" s="28"/>
      <c r="AZ17" s="28"/>
      <c r="BA17" s="28"/>
      <c r="BB17" s="28"/>
      <c r="BC17" s="28"/>
      <c r="BD17" s="28"/>
      <c r="BE17" s="28"/>
      <c r="BF17" s="28"/>
      <c r="BG17" s="28"/>
      <c r="BH17" s="28"/>
      <c r="BI17" s="28"/>
      <c r="BJ17" s="28"/>
      <c r="BK17" s="28"/>
      <c r="BL17" s="28">
        <v>0</v>
      </c>
      <c r="BM17" s="28"/>
      <c r="BN17" s="28"/>
      <c r="BO17" s="28"/>
      <c r="BP17" s="32"/>
      <c r="BQ17" s="9"/>
      <c r="BR17" s="9"/>
      <c r="BS17" s="33">
        <v>0.34399999999999997</v>
      </c>
      <c r="BT17" s="33">
        <v>3.5000000000000003E-2</v>
      </c>
      <c r="BU17" s="33">
        <v>0</v>
      </c>
      <c r="BV17" s="33">
        <v>3.4000000000000002E-2</v>
      </c>
      <c r="BW17" s="33">
        <v>1.4249999999999998</v>
      </c>
      <c r="BX17" s="33">
        <v>0.57499999999999996</v>
      </c>
      <c r="BY17" s="33">
        <v>0</v>
      </c>
      <c r="BZ17" s="33">
        <v>0.63900000000000001</v>
      </c>
      <c r="CA17" s="33">
        <v>0</v>
      </c>
      <c r="CB17" s="33">
        <f t="shared" si="3"/>
        <v>0</v>
      </c>
      <c r="CC17" s="33">
        <f t="shared" si="0"/>
        <v>3.052</v>
      </c>
      <c r="CD17" s="34">
        <f t="shared" si="1"/>
        <v>89.76</v>
      </c>
      <c r="CE17" s="33">
        <f t="shared" si="2"/>
        <v>2.734757676812289</v>
      </c>
      <c r="CF17" s="35"/>
      <c r="CG17" s="28"/>
      <c r="CH17" s="28"/>
      <c r="CI17" s="28"/>
      <c r="CJ17" s="11"/>
      <c r="CK17" s="36"/>
      <c r="CL17" s="36"/>
      <c r="CM17" s="37"/>
      <c r="CN17" s="37"/>
      <c r="CO17" s="40"/>
    </row>
    <row r="18" spans="1:94" s="2" customFormat="1" ht="17.25" customHeight="1" x14ac:dyDescent="0.2">
      <c r="A18" s="12" t="s">
        <v>139</v>
      </c>
      <c r="B18" s="6" t="s">
        <v>140</v>
      </c>
      <c r="C18" s="13">
        <v>39197982</v>
      </c>
      <c r="D18" s="13">
        <v>81214135</v>
      </c>
      <c r="E18" s="14">
        <v>120412117</v>
      </c>
      <c r="F18" s="3"/>
      <c r="G18" s="3">
        <v>120412117</v>
      </c>
      <c r="H18" s="15">
        <v>0</v>
      </c>
      <c r="I18" s="14">
        <v>120412117</v>
      </c>
      <c r="J18" s="16">
        <v>3.1139999999999999</v>
      </c>
      <c r="K18" s="17">
        <v>101.9</v>
      </c>
      <c r="L18" s="18">
        <v>0</v>
      </c>
      <c r="M18" s="15">
        <v>0</v>
      </c>
      <c r="N18" s="19">
        <v>1995331</v>
      </c>
      <c r="O18" s="20"/>
      <c r="P18" s="14">
        <v>118416786</v>
      </c>
      <c r="Q18" s="21">
        <v>365901.02</v>
      </c>
      <c r="R18" s="21">
        <v>0</v>
      </c>
      <c r="S18" s="21">
        <v>0</v>
      </c>
      <c r="T18" s="22">
        <v>489.22</v>
      </c>
      <c r="U18" s="22"/>
      <c r="V18" s="1">
        <v>365411.80000000005</v>
      </c>
      <c r="W18" s="9"/>
      <c r="X18" s="23">
        <v>365411.80000000005</v>
      </c>
      <c r="Y18" s="24">
        <v>36581.33</v>
      </c>
      <c r="Z18" s="24">
        <v>0</v>
      </c>
      <c r="AA18" s="25">
        <v>35578.589999999997</v>
      </c>
      <c r="AB18" s="26">
        <v>1811817</v>
      </c>
      <c r="AC18" s="26">
        <v>679911</v>
      </c>
      <c r="AD18" s="26">
        <v>0</v>
      </c>
      <c r="AE18" s="26">
        <v>819166</v>
      </c>
      <c r="AF18" s="26">
        <v>0</v>
      </c>
      <c r="AG18" s="26">
        <v>0</v>
      </c>
      <c r="AH18" s="27">
        <v>3748465.72</v>
      </c>
      <c r="AI18" s="28">
        <v>3066800</v>
      </c>
      <c r="AJ18" s="28"/>
      <c r="AK18" s="28">
        <v>2208300</v>
      </c>
      <c r="AL18" s="28">
        <v>1794800</v>
      </c>
      <c r="AM18" s="28">
        <v>328300</v>
      </c>
      <c r="AN18" s="28">
        <v>3924500</v>
      </c>
      <c r="AO18" s="29">
        <v>11322700</v>
      </c>
      <c r="AP18" s="30">
        <v>85000</v>
      </c>
      <c r="AQ18" s="30">
        <v>157518.73000000001</v>
      </c>
      <c r="AR18" s="30">
        <v>70000</v>
      </c>
      <c r="AS18" s="31">
        <v>312518.73</v>
      </c>
      <c r="AT18" s="28">
        <v>500</v>
      </c>
      <c r="AU18" s="28">
        <v>7750</v>
      </c>
      <c r="AV18" s="28"/>
      <c r="AW18" s="28"/>
      <c r="AX18" s="28"/>
      <c r="AY18" s="28"/>
      <c r="AZ18" s="28"/>
      <c r="BA18" s="28"/>
      <c r="BB18" s="28"/>
      <c r="BC18" s="28"/>
      <c r="BD18" s="28"/>
      <c r="BE18" s="28"/>
      <c r="BF18" s="28"/>
      <c r="BG18" s="28"/>
      <c r="BH18" s="28"/>
      <c r="BI18" s="28"/>
      <c r="BJ18" s="28"/>
      <c r="BK18" s="28"/>
      <c r="BL18" s="28">
        <v>0</v>
      </c>
      <c r="BM18" s="28"/>
      <c r="BN18" s="28"/>
      <c r="BO18" s="28"/>
      <c r="BP18" s="32"/>
      <c r="BQ18" s="9"/>
      <c r="BR18" s="9"/>
      <c r="BS18" s="33">
        <v>0.30299999999999999</v>
      </c>
      <c r="BT18" s="33">
        <v>3.1E-2</v>
      </c>
      <c r="BU18" s="33">
        <v>0</v>
      </c>
      <c r="BV18" s="33">
        <v>0.03</v>
      </c>
      <c r="BW18" s="33">
        <v>1.5049999999999999</v>
      </c>
      <c r="BX18" s="33">
        <v>0.56499999999999995</v>
      </c>
      <c r="BY18" s="33">
        <v>0</v>
      </c>
      <c r="BZ18" s="33">
        <v>0.68</v>
      </c>
      <c r="CA18" s="33">
        <v>0</v>
      </c>
      <c r="CB18" s="33">
        <f t="shared" si="3"/>
        <v>0</v>
      </c>
      <c r="CC18" s="33">
        <f t="shared" si="0"/>
        <v>3.1139999999999999</v>
      </c>
      <c r="CD18" s="34">
        <f t="shared" si="1"/>
        <v>101.9</v>
      </c>
      <c r="CE18" s="33">
        <f t="shared" si="2"/>
        <v>3.1654851027623736</v>
      </c>
      <c r="CF18" s="35"/>
      <c r="CG18" s="28"/>
      <c r="CH18" s="28"/>
      <c r="CI18" s="28"/>
      <c r="CJ18" s="11"/>
      <c r="CK18" s="36"/>
      <c r="CL18" s="36"/>
      <c r="CM18" s="37"/>
      <c r="CN18" s="37"/>
      <c r="CO18" s="40"/>
    </row>
    <row r="19" spans="1:94" s="2" customFormat="1" ht="17.25" customHeight="1" x14ac:dyDescent="0.2">
      <c r="A19" s="12" t="s">
        <v>141</v>
      </c>
      <c r="B19" s="6" t="s">
        <v>142</v>
      </c>
      <c r="C19" s="13">
        <v>121742100</v>
      </c>
      <c r="D19" s="13">
        <v>210001200</v>
      </c>
      <c r="E19" s="14">
        <v>331743300</v>
      </c>
      <c r="F19" s="3">
        <v>2163200</v>
      </c>
      <c r="G19" s="3">
        <v>329580100</v>
      </c>
      <c r="H19" s="15">
        <v>0</v>
      </c>
      <c r="I19" s="14">
        <v>329580100</v>
      </c>
      <c r="J19" s="16">
        <v>3.8540000000000001</v>
      </c>
      <c r="K19" s="17">
        <v>92.55</v>
      </c>
      <c r="L19" s="18">
        <v>0</v>
      </c>
      <c r="M19" s="15">
        <v>0</v>
      </c>
      <c r="N19" s="19"/>
      <c r="O19" s="20">
        <v>29259292</v>
      </c>
      <c r="P19" s="14">
        <v>358839392</v>
      </c>
      <c r="Q19" s="21">
        <v>1108792.98</v>
      </c>
      <c r="R19" s="21">
        <v>0</v>
      </c>
      <c r="S19" s="21">
        <v>0</v>
      </c>
      <c r="T19" s="22">
        <v>1413.72</v>
      </c>
      <c r="U19" s="22"/>
      <c r="V19" s="1">
        <v>1107379.26</v>
      </c>
      <c r="W19" s="9"/>
      <c r="X19" s="23">
        <v>1107379.26</v>
      </c>
      <c r="Y19" s="24">
        <v>110860.75</v>
      </c>
      <c r="Z19" s="24">
        <v>0</v>
      </c>
      <c r="AA19" s="25">
        <v>107821.48</v>
      </c>
      <c r="AB19" s="26">
        <v>6254228</v>
      </c>
      <c r="AC19" s="26">
        <v>1704078</v>
      </c>
      <c r="AD19" s="26">
        <v>0</v>
      </c>
      <c r="AE19" s="26">
        <v>3417167</v>
      </c>
      <c r="AF19" s="26">
        <v>0</v>
      </c>
      <c r="AG19" s="26">
        <v>0</v>
      </c>
      <c r="AH19" s="27">
        <v>12701534.49</v>
      </c>
      <c r="AI19" s="28">
        <v>5681938</v>
      </c>
      <c r="AJ19" s="28"/>
      <c r="AK19" s="28">
        <v>16424900</v>
      </c>
      <c r="AL19" s="28">
        <v>3626174</v>
      </c>
      <c r="AM19" s="28">
        <v>0</v>
      </c>
      <c r="AN19" s="28">
        <v>1083437</v>
      </c>
      <c r="AO19" s="29">
        <v>26816449</v>
      </c>
      <c r="AP19" s="30">
        <v>500000</v>
      </c>
      <c r="AQ19" s="30">
        <v>1875366.01</v>
      </c>
      <c r="AR19" s="30">
        <v>174000</v>
      </c>
      <c r="AS19" s="31">
        <v>2549366.0099999998</v>
      </c>
      <c r="AT19" s="28">
        <v>2750</v>
      </c>
      <c r="AU19" s="28">
        <v>16750</v>
      </c>
      <c r="AV19" s="28"/>
      <c r="AW19" s="28"/>
      <c r="AX19" s="28"/>
      <c r="AY19" s="28"/>
      <c r="AZ19" s="28"/>
      <c r="BA19" s="28"/>
      <c r="BB19" s="28"/>
      <c r="BC19" s="28"/>
      <c r="BD19" s="28"/>
      <c r="BE19" s="28">
        <v>55700</v>
      </c>
      <c r="BF19" s="28"/>
      <c r="BG19" s="28"/>
      <c r="BH19" s="28"/>
      <c r="BI19" s="28"/>
      <c r="BJ19" s="28"/>
      <c r="BK19" s="28">
        <v>2107500</v>
      </c>
      <c r="BL19" s="28">
        <v>2163200</v>
      </c>
      <c r="BM19" s="28"/>
      <c r="BN19" s="28"/>
      <c r="BO19" s="28"/>
      <c r="BP19" s="32"/>
      <c r="BQ19" s="9"/>
      <c r="BR19" s="9"/>
      <c r="BS19" s="33">
        <v>0.33600000000000002</v>
      </c>
      <c r="BT19" s="33">
        <v>3.3000000000000002E-2</v>
      </c>
      <c r="BU19" s="33">
        <v>0</v>
      </c>
      <c r="BV19" s="33">
        <v>3.3000000000000002E-2</v>
      </c>
      <c r="BW19" s="33">
        <v>1.8979999999999999</v>
      </c>
      <c r="BX19" s="33">
        <v>0.51700000000000002</v>
      </c>
      <c r="BY19" s="33">
        <v>0</v>
      </c>
      <c r="BZ19" s="33">
        <v>1.0369999999999999</v>
      </c>
      <c r="CA19" s="33">
        <v>0</v>
      </c>
      <c r="CB19" s="33">
        <f t="shared" si="3"/>
        <v>0</v>
      </c>
      <c r="CC19" s="33">
        <f t="shared" si="0"/>
        <v>3.8540000000000001</v>
      </c>
      <c r="CD19" s="34">
        <f t="shared" si="1"/>
        <v>92.55</v>
      </c>
      <c r="CE19" s="33">
        <f t="shared" si="2"/>
        <v>3.5396154305154992</v>
      </c>
      <c r="CF19" s="35"/>
      <c r="CG19" s="28"/>
      <c r="CH19" s="28"/>
      <c r="CI19" s="28"/>
      <c r="CJ19" s="11"/>
      <c r="CK19" s="36"/>
      <c r="CL19" s="36"/>
      <c r="CM19" s="37"/>
      <c r="CN19" s="37"/>
      <c r="CO19" s="40"/>
    </row>
    <row r="20" spans="1:94" s="2" customFormat="1" ht="17.25" customHeight="1" x14ac:dyDescent="0.2">
      <c r="A20" s="12" t="s">
        <v>143</v>
      </c>
      <c r="B20" s="6" t="s">
        <v>144</v>
      </c>
      <c r="C20" s="13">
        <v>191440930</v>
      </c>
      <c r="D20" s="13">
        <v>434077811</v>
      </c>
      <c r="E20" s="14">
        <v>625518741</v>
      </c>
      <c r="F20" s="3"/>
      <c r="G20" s="3">
        <v>625518741</v>
      </c>
      <c r="H20" s="15">
        <v>1428395</v>
      </c>
      <c r="I20" s="14">
        <v>626947136</v>
      </c>
      <c r="J20" s="16">
        <v>2.6539999999999999</v>
      </c>
      <c r="K20" s="17">
        <v>94.84</v>
      </c>
      <c r="L20" s="18">
        <v>0</v>
      </c>
      <c r="M20" s="15">
        <v>0</v>
      </c>
      <c r="N20" s="19"/>
      <c r="O20" s="20">
        <v>36116874</v>
      </c>
      <c r="P20" s="14">
        <v>663064010</v>
      </c>
      <c r="Q20" s="21">
        <v>2048829.47</v>
      </c>
      <c r="R20" s="21">
        <v>0</v>
      </c>
      <c r="S20" s="21">
        <v>0</v>
      </c>
      <c r="T20" s="22">
        <v>3676.56</v>
      </c>
      <c r="U20" s="22"/>
      <c r="V20" s="1">
        <v>2045152.91</v>
      </c>
      <c r="W20" s="9"/>
      <c r="X20" s="23">
        <v>2045152.91</v>
      </c>
      <c r="Y20" s="24">
        <v>204738.33</v>
      </c>
      <c r="Z20" s="24">
        <v>0</v>
      </c>
      <c r="AA20" s="25">
        <v>199125.95</v>
      </c>
      <c r="AB20" s="26">
        <v>8943061</v>
      </c>
      <c r="AC20" s="26">
        <v>4052144</v>
      </c>
      <c r="AD20" s="26">
        <v>0</v>
      </c>
      <c r="AE20" s="26">
        <v>1193612.1299999999</v>
      </c>
      <c r="AF20" s="26">
        <v>0</v>
      </c>
      <c r="AG20" s="26">
        <v>0</v>
      </c>
      <c r="AH20" s="27">
        <v>16637834.32</v>
      </c>
      <c r="AI20" s="28">
        <v>13631000</v>
      </c>
      <c r="AJ20" s="28"/>
      <c r="AK20" s="28">
        <v>13106900</v>
      </c>
      <c r="AL20" s="28">
        <v>5110500</v>
      </c>
      <c r="AM20" s="28">
        <v>0</v>
      </c>
      <c r="AN20" s="28">
        <v>3806200</v>
      </c>
      <c r="AO20" s="29">
        <v>35654600</v>
      </c>
      <c r="AP20" s="30">
        <v>700000</v>
      </c>
      <c r="AQ20" s="30">
        <v>3313387.87</v>
      </c>
      <c r="AR20" s="30">
        <v>210000</v>
      </c>
      <c r="AS20" s="31">
        <v>4223387.87</v>
      </c>
      <c r="AT20" s="28">
        <v>12500</v>
      </c>
      <c r="AU20" s="28">
        <v>55250</v>
      </c>
      <c r="AV20" s="28"/>
      <c r="AW20" s="28"/>
      <c r="AX20" s="28"/>
      <c r="AY20" s="28"/>
      <c r="AZ20" s="28"/>
      <c r="BA20" s="28"/>
      <c r="BB20" s="28"/>
      <c r="BC20" s="28"/>
      <c r="BD20" s="28"/>
      <c r="BE20" s="28"/>
      <c r="BF20" s="28"/>
      <c r="BG20" s="28"/>
      <c r="BH20" s="28"/>
      <c r="BI20" s="28"/>
      <c r="BJ20" s="28"/>
      <c r="BK20" s="28"/>
      <c r="BL20" s="28"/>
      <c r="BM20" s="28"/>
      <c r="BN20" s="28"/>
      <c r="BO20" s="28"/>
      <c r="BP20" s="32"/>
      <c r="BQ20" s="9"/>
      <c r="BR20" s="9"/>
      <c r="BS20" s="33">
        <v>0.32600000000000001</v>
      </c>
      <c r="BT20" s="33">
        <v>3.3000000000000002E-2</v>
      </c>
      <c r="BU20" s="33">
        <v>0</v>
      </c>
      <c r="BV20" s="33">
        <v>3.2000000000000001E-2</v>
      </c>
      <c r="BW20" s="33">
        <v>1.4269999999999998</v>
      </c>
      <c r="BX20" s="33">
        <v>0.64600000000000002</v>
      </c>
      <c r="BY20" s="33">
        <v>0</v>
      </c>
      <c r="BZ20" s="33">
        <v>0.19</v>
      </c>
      <c r="CA20" s="33">
        <v>0</v>
      </c>
      <c r="CB20" s="33">
        <f t="shared" si="3"/>
        <v>0</v>
      </c>
      <c r="CC20" s="33">
        <f t="shared" si="0"/>
        <v>2.6539999999999999</v>
      </c>
      <c r="CD20" s="34">
        <f t="shared" si="1"/>
        <v>94.84</v>
      </c>
      <c r="CE20" s="33">
        <f t="shared" si="2"/>
        <v>2.5092350163900465</v>
      </c>
      <c r="CF20" s="35"/>
      <c r="CG20" s="28"/>
      <c r="CH20" s="28"/>
      <c r="CI20" s="28"/>
      <c r="CJ20" s="11"/>
      <c r="CK20" s="36"/>
      <c r="CL20" s="36"/>
      <c r="CM20" s="37"/>
      <c r="CN20" s="37"/>
      <c r="CO20" s="40"/>
    </row>
    <row r="21" spans="1:94" s="2" customFormat="1" ht="17.25" customHeight="1" x14ac:dyDescent="0.2">
      <c r="A21" s="12" t="s">
        <v>145</v>
      </c>
      <c r="B21" s="6" t="s">
        <v>146</v>
      </c>
      <c r="C21" s="13">
        <v>260160000</v>
      </c>
      <c r="D21" s="13">
        <v>352555599</v>
      </c>
      <c r="E21" s="14">
        <v>612715599</v>
      </c>
      <c r="F21" s="3"/>
      <c r="G21" s="3">
        <v>612715599</v>
      </c>
      <c r="H21" s="15">
        <v>1545288</v>
      </c>
      <c r="I21" s="14">
        <v>614260887</v>
      </c>
      <c r="J21" s="16">
        <v>2.1999999999999997</v>
      </c>
      <c r="K21" s="17">
        <v>100.91</v>
      </c>
      <c r="L21" s="18">
        <v>0</v>
      </c>
      <c r="M21" s="15">
        <v>0</v>
      </c>
      <c r="N21" s="19">
        <v>3107006</v>
      </c>
      <c r="O21" s="20"/>
      <c r="P21" s="14">
        <v>611153881</v>
      </c>
      <c r="Q21" s="21">
        <v>1888430.17</v>
      </c>
      <c r="R21" s="21">
        <v>0</v>
      </c>
      <c r="S21" s="21">
        <v>0</v>
      </c>
      <c r="T21" s="22">
        <v>2842.25</v>
      </c>
      <c r="U21" s="22"/>
      <c r="V21" s="1">
        <v>1885587.92</v>
      </c>
      <c r="W21" s="9"/>
      <c r="X21" s="23">
        <v>1885587.92</v>
      </c>
      <c r="Y21" s="24">
        <v>188764.51</v>
      </c>
      <c r="Z21" s="24">
        <v>0</v>
      </c>
      <c r="AA21" s="25">
        <v>183590.41</v>
      </c>
      <c r="AB21" s="26">
        <v>5833355</v>
      </c>
      <c r="AC21" s="26">
        <v>3788314</v>
      </c>
      <c r="AD21" s="26">
        <v>0</v>
      </c>
      <c r="AE21" s="26">
        <v>1446531</v>
      </c>
      <c r="AF21" s="26">
        <v>184600</v>
      </c>
      <c r="AG21" s="26">
        <v>0</v>
      </c>
      <c r="AH21" s="27">
        <v>13510742.84</v>
      </c>
      <c r="AI21" s="28">
        <v>3978650</v>
      </c>
      <c r="AJ21" s="28"/>
      <c r="AK21" s="28">
        <v>13072500</v>
      </c>
      <c r="AL21" s="28">
        <v>5564400</v>
      </c>
      <c r="AM21" s="28">
        <v>296600</v>
      </c>
      <c r="AN21" s="28">
        <v>15037000</v>
      </c>
      <c r="AO21" s="29">
        <v>37949150</v>
      </c>
      <c r="AP21" s="30">
        <v>572300</v>
      </c>
      <c r="AQ21" s="30">
        <v>571610.36</v>
      </c>
      <c r="AR21" s="30">
        <v>355638</v>
      </c>
      <c r="AS21" s="31">
        <v>1499548.3599999999</v>
      </c>
      <c r="AT21" s="28">
        <v>5250</v>
      </c>
      <c r="AU21" s="28">
        <v>24000</v>
      </c>
      <c r="AV21" s="28"/>
      <c r="AW21" s="28"/>
      <c r="AX21" s="28"/>
      <c r="AY21" s="28"/>
      <c r="AZ21" s="28"/>
      <c r="BA21" s="28"/>
      <c r="BB21" s="28"/>
      <c r="BC21" s="28"/>
      <c r="BD21" s="28"/>
      <c r="BE21" s="28"/>
      <c r="BF21" s="28"/>
      <c r="BG21" s="28"/>
      <c r="BH21" s="28"/>
      <c r="BI21" s="28"/>
      <c r="BJ21" s="28"/>
      <c r="BK21" s="28"/>
      <c r="BL21" s="28">
        <v>0</v>
      </c>
      <c r="BM21" s="28"/>
      <c r="BN21" s="28"/>
      <c r="BO21" s="28"/>
      <c r="BP21" s="32"/>
      <c r="BQ21" s="9"/>
      <c r="BR21" s="9"/>
      <c r="BS21" s="33">
        <v>0.307</v>
      </c>
      <c r="BT21" s="33">
        <v>3.1E-2</v>
      </c>
      <c r="BU21" s="33">
        <v>0</v>
      </c>
      <c r="BV21" s="33">
        <v>0.03</v>
      </c>
      <c r="BW21" s="33">
        <v>0.95</v>
      </c>
      <c r="BX21" s="33">
        <v>0.61699999999999999</v>
      </c>
      <c r="BY21" s="33">
        <v>0</v>
      </c>
      <c r="BZ21" s="33">
        <v>0.23499999999999999</v>
      </c>
      <c r="CA21" s="33">
        <v>0.03</v>
      </c>
      <c r="CB21" s="33">
        <f t="shared" si="3"/>
        <v>0</v>
      </c>
      <c r="CC21" s="33">
        <f t="shared" si="0"/>
        <v>2.1999999999999997</v>
      </c>
      <c r="CD21" s="34">
        <f t="shared" si="1"/>
        <v>100.91</v>
      </c>
      <c r="CE21" s="33">
        <f t="shared" si="2"/>
        <v>2.2106941083141054</v>
      </c>
      <c r="CF21" s="35"/>
      <c r="CG21" s="28"/>
      <c r="CH21" s="28"/>
      <c r="CI21" s="28"/>
      <c r="CJ21" s="11"/>
      <c r="CK21" s="36"/>
      <c r="CL21" s="36"/>
      <c r="CM21" s="37"/>
      <c r="CN21" s="37"/>
      <c r="CO21" s="40"/>
    </row>
    <row r="22" spans="1:94" s="2" customFormat="1" ht="17.25" customHeight="1" x14ac:dyDescent="0.2">
      <c r="A22" s="12" t="s">
        <v>147</v>
      </c>
      <c r="B22" s="6" t="s">
        <v>148</v>
      </c>
      <c r="C22" s="13">
        <v>391626189</v>
      </c>
      <c r="D22" s="13">
        <v>367240993</v>
      </c>
      <c r="E22" s="14">
        <v>758867182</v>
      </c>
      <c r="F22" s="3"/>
      <c r="G22" s="3">
        <v>758867182</v>
      </c>
      <c r="H22" s="15">
        <v>1095622</v>
      </c>
      <c r="I22" s="14">
        <v>759962804</v>
      </c>
      <c r="J22" s="16">
        <v>1.9629999999999999</v>
      </c>
      <c r="K22" s="17">
        <v>97.33</v>
      </c>
      <c r="L22" s="18">
        <v>0</v>
      </c>
      <c r="M22" s="15">
        <v>0</v>
      </c>
      <c r="N22" s="19"/>
      <c r="O22" s="20">
        <v>24829551</v>
      </c>
      <c r="P22" s="14">
        <v>784792355</v>
      </c>
      <c r="Q22" s="21">
        <v>2424963.02</v>
      </c>
      <c r="R22" s="21">
        <v>0</v>
      </c>
      <c r="S22" s="21">
        <v>0</v>
      </c>
      <c r="T22" s="22">
        <v>159.63</v>
      </c>
      <c r="U22" s="22"/>
      <c r="V22" s="1">
        <v>2424803.39</v>
      </c>
      <c r="W22" s="9"/>
      <c r="X22" s="23">
        <v>2424803.39</v>
      </c>
      <c r="Y22" s="24">
        <v>0</v>
      </c>
      <c r="Z22" s="24">
        <v>0</v>
      </c>
      <c r="AA22" s="25">
        <v>236095.72</v>
      </c>
      <c r="AB22" s="26">
        <v>0</v>
      </c>
      <c r="AC22" s="26">
        <v>9591098</v>
      </c>
      <c r="AD22" s="26">
        <v>0</v>
      </c>
      <c r="AE22" s="26">
        <v>2326911.71</v>
      </c>
      <c r="AF22" s="26">
        <v>76024</v>
      </c>
      <c r="AG22" s="26">
        <v>259680.17</v>
      </c>
      <c r="AH22" s="27">
        <v>14914612.99</v>
      </c>
      <c r="AI22" s="28">
        <v>2333900</v>
      </c>
      <c r="AJ22" s="28">
        <v>2103200</v>
      </c>
      <c r="AK22" s="28">
        <v>14394300</v>
      </c>
      <c r="AL22" s="28">
        <v>17102750</v>
      </c>
      <c r="AM22" s="28">
        <v>907300</v>
      </c>
      <c r="AN22" s="28">
        <v>20129400</v>
      </c>
      <c r="AO22" s="29">
        <v>56970850</v>
      </c>
      <c r="AP22" s="30">
        <v>465585</v>
      </c>
      <c r="AQ22" s="30">
        <v>1907538</v>
      </c>
      <c r="AR22" s="30">
        <v>190486</v>
      </c>
      <c r="AS22" s="31">
        <v>2563609</v>
      </c>
      <c r="AT22" s="28">
        <v>6000</v>
      </c>
      <c r="AU22" s="28">
        <v>22500</v>
      </c>
      <c r="AV22" s="28"/>
      <c r="AW22" s="28"/>
      <c r="AX22" s="28"/>
      <c r="AY22" s="28"/>
      <c r="AZ22" s="28"/>
      <c r="BA22" s="28"/>
      <c r="BB22" s="28"/>
      <c r="BC22" s="28"/>
      <c r="BD22" s="28"/>
      <c r="BE22" s="28"/>
      <c r="BF22" s="28"/>
      <c r="BG22" s="28"/>
      <c r="BH22" s="28"/>
      <c r="BI22" s="28"/>
      <c r="BJ22" s="28"/>
      <c r="BK22" s="28"/>
      <c r="BL22" s="28">
        <v>0</v>
      </c>
      <c r="BM22" s="28"/>
      <c r="BN22" s="28"/>
      <c r="BO22" s="28"/>
      <c r="BP22" s="32"/>
      <c r="BQ22" s="9"/>
      <c r="BR22" s="9"/>
      <c r="BS22" s="33">
        <v>0.31900000000000001</v>
      </c>
      <c r="BT22" s="33">
        <v>0</v>
      </c>
      <c r="BU22" s="33">
        <v>0</v>
      </c>
      <c r="BV22" s="33">
        <v>3.1E-2</v>
      </c>
      <c r="BW22" s="33">
        <v>0</v>
      </c>
      <c r="BX22" s="33">
        <v>1.262</v>
      </c>
      <c r="BY22" s="33">
        <v>0</v>
      </c>
      <c r="BZ22" s="33">
        <v>0.30599999999999999</v>
      </c>
      <c r="CA22" s="33">
        <v>0.01</v>
      </c>
      <c r="CB22" s="33">
        <f>ROUND(AG22/I22*100,3)+0.001</f>
        <v>3.5000000000000003E-2</v>
      </c>
      <c r="CC22" s="33">
        <f t="shared" si="0"/>
        <v>1.9629999999999999</v>
      </c>
      <c r="CD22" s="34">
        <f t="shared" si="1"/>
        <v>97.33</v>
      </c>
      <c r="CE22" s="33">
        <f t="shared" si="2"/>
        <v>1.900453399549235</v>
      </c>
      <c r="CF22" s="35"/>
      <c r="CG22" s="28"/>
      <c r="CH22" s="28"/>
      <c r="CI22" s="28"/>
      <c r="CJ22" s="11"/>
      <c r="CK22" s="36"/>
      <c r="CL22" s="36"/>
      <c r="CM22" s="37"/>
      <c r="CN22" s="37"/>
      <c r="CO22" s="40"/>
    </row>
    <row r="23" spans="1:94" s="2" customFormat="1" ht="17.25" customHeight="1" x14ac:dyDescent="0.2">
      <c r="A23" s="12" t="s">
        <v>149</v>
      </c>
      <c r="B23" s="6" t="s">
        <v>150</v>
      </c>
      <c r="C23" s="13">
        <v>88495703</v>
      </c>
      <c r="D23" s="13">
        <v>185953400</v>
      </c>
      <c r="E23" s="14">
        <v>274449103</v>
      </c>
      <c r="F23" s="3">
        <v>117200</v>
      </c>
      <c r="G23" s="3">
        <v>274331903</v>
      </c>
      <c r="H23" s="15">
        <v>0</v>
      </c>
      <c r="I23" s="14">
        <v>274331903</v>
      </c>
      <c r="J23" s="16">
        <v>2.2490000000000001</v>
      </c>
      <c r="K23" s="17">
        <v>97.62</v>
      </c>
      <c r="L23" s="18">
        <v>0</v>
      </c>
      <c r="M23" s="15">
        <v>0</v>
      </c>
      <c r="N23" s="19"/>
      <c r="O23" s="20">
        <v>7179507</v>
      </c>
      <c r="P23" s="14">
        <v>281511410</v>
      </c>
      <c r="Q23" s="21">
        <v>869853.99</v>
      </c>
      <c r="R23" s="21">
        <v>0</v>
      </c>
      <c r="S23" s="21">
        <v>0</v>
      </c>
      <c r="T23" s="22">
        <v>6251.47</v>
      </c>
      <c r="U23" s="22"/>
      <c r="V23" s="1">
        <v>863602.52</v>
      </c>
      <c r="W23" s="9"/>
      <c r="X23" s="23">
        <v>863602.52</v>
      </c>
      <c r="Y23" s="24">
        <v>86444.53</v>
      </c>
      <c r="Z23" s="24">
        <v>0</v>
      </c>
      <c r="AA23" s="25">
        <v>84067.83</v>
      </c>
      <c r="AB23" s="26">
        <v>2654833</v>
      </c>
      <c r="AC23" s="26">
        <v>1365267</v>
      </c>
      <c r="AD23" s="26">
        <v>0</v>
      </c>
      <c r="AE23" s="26">
        <v>1114866</v>
      </c>
      <c r="AF23" s="26">
        <v>0</v>
      </c>
      <c r="AG23" s="26">
        <v>0</v>
      </c>
      <c r="AH23" s="27">
        <v>6169080.8799999999</v>
      </c>
      <c r="AI23" s="28">
        <v>3975150</v>
      </c>
      <c r="AJ23" s="28">
        <v>0</v>
      </c>
      <c r="AK23" s="28">
        <v>6924200</v>
      </c>
      <c r="AL23" s="28">
        <v>4260517</v>
      </c>
      <c r="AM23" s="28">
        <v>605900</v>
      </c>
      <c r="AN23" s="28">
        <v>1378900</v>
      </c>
      <c r="AO23" s="29">
        <v>17144667</v>
      </c>
      <c r="AP23" s="30">
        <v>359000</v>
      </c>
      <c r="AQ23" s="30">
        <v>485628.01</v>
      </c>
      <c r="AR23" s="30">
        <v>114211.25</v>
      </c>
      <c r="AS23" s="31">
        <v>958839.26</v>
      </c>
      <c r="AT23" s="28">
        <v>2000</v>
      </c>
      <c r="AU23" s="28">
        <v>9750</v>
      </c>
      <c r="AV23" s="28"/>
      <c r="AW23" s="28">
        <v>117200</v>
      </c>
      <c r="AX23" s="28"/>
      <c r="AY23" s="28"/>
      <c r="AZ23" s="28"/>
      <c r="BA23" s="28"/>
      <c r="BB23" s="28"/>
      <c r="BC23" s="28"/>
      <c r="BD23" s="28"/>
      <c r="BE23" s="28"/>
      <c r="BF23" s="28"/>
      <c r="BG23" s="28"/>
      <c r="BH23" s="28"/>
      <c r="BI23" s="28"/>
      <c r="BJ23" s="28"/>
      <c r="BK23" s="28"/>
      <c r="BL23" s="28">
        <v>117200</v>
      </c>
      <c r="BM23" s="28"/>
      <c r="BN23" s="28"/>
      <c r="BO23" s="28"/>
      <c r="BP23" s="32"/>
      <c r="BQ23" s="9"/>
      <c r="BR23" s="9"/>
      <c r="BS23" s="33">
        <v>0.314</v>
      </c>
      <c r="BT23" s="33">
        <v>3.2000000000000001E-2</v>
      </c>
      <c r="BU23" s="33">
        <v>0</v>
      </c>
      <c r="BV23" s="33">
        <v>3.1E-2</v>
      </c>
      <c r="BW23" s="33">
        <v>0.96799999999999997</v>
      </c>
      <c r="BX23" s="33">
        <v>0.498</v>
      </c>
      <c r="BY23" s="33">
        <v>0</v>
      </c>
      <c r="BZ23" s="33">
        <v>0.40600000000000003</v>
      </c>
      <c r="CA23" s="33">
        <v>0</v>
      </c>
      <c r="CB23" s="33">
        <f t="shared" si="3"/>
        <v>0</v>
      </c>
      <c r="CC23" s="33">
        <f t="shared" si="0"/>
        <v>2.2490000000000001</v>
      </c>
      <c r="CD23" s="34">
        <f t="shared" si="1"/>
        <v>97.62</v>
      </c>
      <c r="CE23" s="33">
        <f t="shared" si="2"/>
        <v>2.1914141526270638</v>
      </c>
      <c r="CF23" s="35"/>
      <c r="CG23" s="28"/>
      <c r="CH23" s="28"/>
      <c r="CI23" s="28"/>
      <c r="CJ23" s="11"/>
      <c r="CK23" s="36"/>
      <c r="CL23" s="36"/>
      <c r="CM23" s="37"/>
      <c r="CN23" s="37"/>
      <c r="CO23" s="40"/>
    </row>
    <row r="24" spans="1:94" s="2" customFormat="1" ht="17.25" customHeight="1" x14ac:dyDescent="0.2">
      <c r="A24" s="12" t="s">
        <v>151</v>
      </c>
      <c r="B24" s="6" t="s">
        <v>152</v>
      </c>
      <c r="C24" s="13">
        <v>269374261</v>
      </c>
      <c r="D24" s="13">
        <v>475763000</v>
      </c>
      <c r="E24" s="14">
        <v>745137261</v>
      </c>
      <c r="F24" s="3"/>
      <c r="G24" s="3">
        <v>745137261</v>
      </c>
      <c r="H24" s="15">
        <v>65914</v>
      </c>
      <c r="I24" s="14">
        <v>745203175</v>
      </c>
      <c r="J24" s="16">
        <v>2.86</v>
      </c>
      <c r="K24" s="17">
        <v>81.760000000000005</v>
      </c>
      <c r="L24" s="18">
        <v>0</v>
      </c>
      <c r="M24" s="15">
        <v>0</v>
      </c>
      <c r="N24" s="19"/>
      <c r="O24" s="20">
        <v>168363343</v>
      </c>
      <c r="P24" s="14">
        <v>913566518</v>
      </c>
      <c r="Q24" s="21">
        <v>2822867.74</v>
      </c>
      <c r="R24" s="21">
        <v>0</v>
      </c>
      <c r="S24" s="21">
        <v>0</v>
      </c>
      <c r="T24" s="22">
        <v>1343.42</v>
      </c>
      <c r="U24" s="22"/>
      <c r="V24" s="1">
        <v>2821524.3200000003</v>
      </c>
      <c r="W24" s="9"/>
      <c r="X24" s="23">
        <v>2821524.3200000003</v>
      </c>
      <c r="Y24" s="24">
        <v>282467.57</v>
      </c>
      <c r="Z24" s="24">
        <v>0</v>
      </c>
      <c r="AA24" s="25">
        <v>274722.81</v>
      </c>
      <c r="AB24" s="26">
        <v>9926000</v>
      </c>
      <c r="AC24" s="26">
        <v>5528162</v>
      </c>
      <c r="AD24" s="26">
        <v>0</v>
      </c>
      <c r="AE24" s="26">
        <v>2399447</v>
      </c>
      <c r="AF24" s="26">
        <v>74520</v>
      </c>
      <c r="AG24" s="26">
        <v>0</v>
      </c>
      <c r="AH24" s="27">
        <v>21306843.699999999</v>
      </c>
      <c r="AI24" s="28">
        <v>26409600</v>
      </c>
      <c r="AJ24" s="28">
        <v>995800</v>
      </c>
      <c r="AK24" s="28">
        <v>136908500</v>
      </c>
      <c r="AL24" s="28">
        <v>6419000</v>
      </c>
      <c r="AM24" s="28">
        <v>78600</v>
      </c>
      <c r="AN24" s="28">
        <v>9363000</v>
      </c>
      <c r="AO24" s="29">
        <v>180174500</v>
      </c>
      <c r="AP24" s="30">
        <v>500000</v>
      </c>
      <c r="AQ24" s="30">
        <v>2797955</v>
      </c>
      <c r="AR24" s="30">
        <v>280000</v>
      </c>
      <c r="AS24" s="31">
        <v>3577955</v>
      </c>
      <c r="AT24" s="28">
        <v>5000</v>
      </c>
      <c r="AU24" s="28">
        <v>36250</v>
      </c>
      <c r="AV24" s="28"/>
      <c r="AW24" s="28"/>
      <c r="AX24" s="28"/>
      <c r="AY24" s="28"/>
      <c r="AZ24" s="28"/>
      <c r="BA24" s="28"/>
      <c r="BB24" s="28"/>
      <c r="BC24" s="28"/>
      <c r="BD24" s="28"/>
      <c r="BE24" s="28"/>
      <c r="BF24" s="28"/>
      <c r="BG24" s="28"/>
      <c r="BH24" s="28"/>
      <c r="BI24" s="28"/>
      <c r="BJ24" s="28"/>
      <c r="BK24" s="28"/>
      <c r="BL24" s="28">
        <v>0</v>
      </c>
      <c r="BM24" s="28"/>
      <c r="BN24" s="28"/>
      <c r="BO24" s="28"/>
      <c r="BP24" s="32"/>
      <c r="BQ24" s="9"/>
      <c r="BR24" s="9"/>
      <c r="BS24" s="33">
        <v>0.379</v>
      </c>
      <c r="BT24" s="33">
        <v>3.7999999999999999E-2</v>
      </c>
      <c r="BU24" s="33">
        <v>0</v>
      </c>
      <c r="BV24" s="33">
        <v>3.6999999999999998E-2</v>
      </c>
      <c r="BW24" s="33">
        <v>1.3320000000000001</v>
      </c>
      <c r="BX24" s="33">
        <v>0.74199999999999999</v>
      </c>
      <c r="BY24" s="33">
        <v>0</v>
      </c>
      <c r="BZ24" s="33">
        <v>0.32200000000000001</v>
      </c>
      <c r="CA24" s="33">
        <v>0.01</v>
      </c>
      <c r="CB24" s="33">
        <f t="shared" si="3"/>
        <v>0</v>
      </c>
      <c r="CC24" s="33">
        <f t="shared" si="0"/>
        <v>2.86</v>
      </c>
      <c r="CD24" s="34">
        <f t="shared" si="1"/>
        <v>81.760000000000005</v>
      </c>
      <c r="CE24" s="33">
        <f t="shared" si="2"/>
        <v>2.3322706426068911</v>
      </c>
      <c r="CF24" s="35"/>
      <c r="CG24" s="28"/>
      <c r="CH24" s="28"/>
      <c r="CI24" s="28"/>
      <c r="CJ24" s="11"/>
      <c r="CK24" s="36"/>
      <c r="CL24" s="36"/>
      <c r="CM24" s="37"/>
      <c r="CN24" s="37"/>
      <c r="CO24" s="40"/>
    </row>
    <row r="25" spans="1:94" s="2" customFormat="1" ht="17.25" customHeight="1" x14ac:dyDescent="0.2">
      <c r="A25" s="12" t="s">
        <v>153</v>
      </c>
      <c r="B25" s="6" t="s">
        <v>154</v>
      </c>
      <c r="C25" s="13">
        <v>45495100</v>
      </c>
      <c r="D25" s="13">
        <v>69503541</v>
      </c>
      <c r="E25" s="14">
        <v>114998641</v>
      </c>
      <c r="F25" s="3"/>
      <c r="G25" s="3">
        <v>114998641</v>
      </c>
      <c r="H25" s="15">
        <v>182071</v>
      </c>
      <c r="I25" s="14">
        <v>115180712</v>
      </c>
      <c r="J25" s="16">
        <v>3.54</v>
      </c>
      <c r="K25" s="17">
        <v>99.12</v>
      </c>
      <c r="L25" s="18">
        <v>0</v>
      </c>
      <c r="M25" s="15">
        <v>0</v>
      </c>
      <c r="N25" s="19"/>
      <c r="O25" s="20">
        <v>6776530</v>
      </c>
      <c r="P25" s="14">
        <v>121957242</v>
      </c>
      <c r="Q25" s="21">
        <v>376840.83</v>
      </c>
      <c r="R25" s="21">
        <v>0</v>
      </c>
      <c r="S25" s="21">
        <v>0</v>
      </c>
      <c r="T25" s="22">
        <v>305.42</v>
      </c>
      <c r="U25" s="22"/>
      <c r="V25" s="1">
        <v>376535.41000000003</v>
      </c>
      <c r="W25" s="9"/>
      <c r="X25" s="23">
        <v>376535.41000000003</v>
      </c>
      <c r="Y25" s="24">
        <v>0</v>
      </c>
      <c r="Z25" s="24">
        <v>0</v>
      </c>
      <c r="AA25" s="25">
        <v>36662</v>
      </c>
      <c r="AB25" s="26">
        <v>1931752</v>
      </c>
      <c r="AC25" s="26">
        <v>891163</v>
      </c>
      <c r="AD25" s="26">
        <v>0</v>
      </c>
      <c r="AE25" s="26">
        <v>801946</v>
      </c>
      <c r="AF25" s="26">
        <v>0</v>
      </c>
      <c r="AG25" s="26">
        <v>38822</v>
      </c>
      <c r="AH25" s="27">
        <v>4076880.41</v>
      </c>
      <c r="AI25" s="28">
        <v>883800</v>
      </c>
      <c r="AJ25" s="28"/>
      <c r="AK25" s="28">
        <v>9312000</v>
      </c>
      <c r="AL25" s="28">
        <v>3837900</v>
      </c>
      <c r="AM25" s="28">
        <v>344100</v>
      </c>
      <c r="AN25" s="28">
        <v>1973300</v>
      </c>
      <c r="AO25" s="29">
        <v>16351100</v>
      </c>
      <c r="AP25" s="30">
        <v>155800</v>
      </c>
      <c r="AQ25" s="30">
        <v>350922</v>
      </c>
      <c r="AR25" s="30">
        <v>71660</v>
      </c>
      <c r="AS25" s="31">
        <v>578382</v>
      </c>
      <c r="AT25" s="28">
        <v>3000</v>
      </c>
      <c r="AU25" s="28">
        <v>9750</v>
      </c>
      <c r="AV25" s="28"/>
      <c r="AW25" s="28"/>
      <c r="AX25" s="28"/>
      <c r="AY25" s="28"/>
      <c r="AZ25" s="28"/>
      <c r="BA25" s="28"/>
      <c r="BB25" s="28"/>
      <c r="BC25" s="28"/>
      <c r="BD25" s="28"/>
      <c r="BE25" s="28"/>
      <c r="BF25" s="28"/>
      <c r="BG25" s="28"/>
      <c r="BH25" s="28"/>
      <c r="BI25" s="28"/>
      <c r="BJ25" s="28"/>
      <c r="BK25" s="28"/>
      <c r="BL25" s="28">
        <v>0</v>
      </c>
      <c r="BM25" s="28"/>
      <c r="BN25" s="28"/>
      <c r="BO25" s="28"/>
      <c r="BP25" s="32"/>
      <c r="BQ25" s="9"/>
      <c r="BR25" s="9"/>
      <c r="BS25" s="33">
        <v>0.32600000000000001</v>
      </c>
      <c r="BT25" s="33">
        <v>0</v>
      </c>
      <c r="BU25" s="33">
        <v>0</v>
      </c>
      <c r="BV25" s="33">
        <v>3.2000000000000001E-2</v>
      </c>
      <c r="BW25" s="33">
        <v>1.6779999999999999</v>
      </c>
      <c r="BX25" s="33">
        <v>0.77400000000000002</v>
      </c>
      <c r="BY25" s="33">
        <v>0</v>
      </c>
      <c r="BZ25" s="33">
        <v>0.69599999999999995</v>
      </c>
      <c r="CA25" s="33">
        <v>0</v>
      </c>
      <c r="CB25" s="33">
        <f t="shared" si="3"/>
        <v>3.4000000000000002E-2</v>
      </c>
      <c r="CC25" s="33">
        <f t="shared" si="0"/>
        <v>3.54</v>
      </c>
      <c r="CD25" s="34">
        <f t="shared" si="1"/>
        <v>99.12</v>
      </c>
      <c r="CE25" s="33">
        <f t="shared" si="2"/>
        <v>3.3428768502324777</v>
      </c>
      <c r="CF25" s="35"/>
      <c r="CG25" s="28"/>
      <c r="CH25" s="28"/>
      <c r="CI25" s="28"/>
      <c r="CJ25" s="11"/>
      <c r="CK25" s="36"/>
      <c r="CL25" s="36"/>
      <c r="CM25" s="37"/>
      <c r="CN25" s="37"/>
      <c r="CO25" s="40"/>
    </row>
    <row r="26" spans="1:94" s="2" customFormat="1" ht="17.25" customHeight="1" x14ac:dyDescent="0.2">
      <c r="A26" s="12" t="s">
        <v>155</v>
      </c>
      <c r="B26" s="6" t="s">
        <v>156</v>
      </c>
      <c r="C26" s="13">
        <v>1725101040</v>
      </c>
      <c r="D26" s="13">
        <v>2298144400</v>
      </c>
      <c r="E26" s="14">
        <v>4023245440</v>
      </c>
      <c r="F26" s="3"/>
      <c r="G26" s="3">
        <v>4023245440</v>
      </c>
      <c r="H26" s="15">
        <v>0</v>
      </c>
      <c r="I26" s="14">
        <v>4023245440</v>
      </c>
      <c r="J26" s="16">
        <v>2.4499999999999997</v>
      </c>
      <c r="K26" s="17">
        <v>96.81</v>
      </c>
      <c r="L26" s="18">
        <v>0</v>
      </c>
      <c r="M26" s="15">
        <v>0</v>
      </c>
      <c r="N26" s="19"/>
      <c r="O26" s="20">
        <v>145914191</v>
      </c>
      <c r="P26" s="14">
        <v>4169159631</v>
      </c>
      <c r="Q26" s="21">
        <v>12882462.279999999</v>
      </c>
      <c r="R26" s="21">
        <v>0</v>
      </c>
      <c r="S26" s="21">
        <v>0</v>
      </c>
      <c r="T26" s="22">
        <v>0</v>
      </c>
      <c r="U26" s="22">
        <v>6951.98</v>
      </c>
      <c r="V26" s="1">
        <v>12889414.26</v>
      </c>
      <c r="W26" s="9"/>
      <c r="X26" s="23">
        <v>12889414.26</v>
      </c>
      <c r="Y26" s="24">
        <v>1290400.8600000001</v>
      </c>
      <c r="Z26" s="24">
        <v>0</v>
      </c>
      <c r="AA26" s="25">
        <v>1255018.27</v>
      </c>
      <c r="AB26" s="26">
        <v>46626015</v>
      </c>
      <c r="AC26" s="26">
        <v>23767693</v>
      </c>
      <c r="AD26" s="26">
        <v>0</v>
      </c>
      <c r="AE26" s="26">
        <v>12135184.02</v>
      </c>
      <c r="AF26" s="26">
        <v>603487</v>
      </c>
      <c r="AG26" s="26">
        <v>0</v>
      </c>
      <c r="AH26" s="27">
        <v>98567212.409999996</v>
      </c>
      <c r="AI26" s="28">
        <v>111505654</v>
      </c>
      <c r="AJ26" s="28"/>
      <c r="AK26" s="28">
        <v>98674585</v>
      </c>
      <c r="AL26" s="28">
        <v>90162363</v>
      </c>
      <c r="AM26" s="28">
        <v>550600</v>
      </c>
      <c r="AN26" s="28">
        <v>43742346</v>
      </c>
      <c r="AO26" s="29">
        <v>344635548</v>
      </c>
      <c r="AP26" s="30">
        <v>1424050</v>
      </c>
      <c r="AQ26" s="30">
        <v>4369731.3899999997</v>
      </c>
      <c r="AR26" s="30">
        <v>600000</v>
      </c>
      <c r="AS26" s="31">
        <v>6393781.3899999997</v>
      </c>
      <c r="AT26" s="28">
        <v>15250</v>
      </c>
      <c r="AU26" s="28">
        <v>112500</v>
      </c>
      <c r="AV26" s="28"/>
      <c r="AW26" s="28"/>
      <c r="AX26" s="28"/>
      <c r="AY26" s="28"/>
      <c r="AZ26" s="28"/>
      <c r="BA26" s="28"/>
      <c r="BB26" s="28"/>
      <c r="BC26" s="28"/>
      <c r="BD26" s="28"/>
      <c r="BE26" s="28"/>
      <c r="BF26" s="28"/>
      <c r="BG26" s="28"/>
      <c r="BH26" s="28"/>
      <c r="BI26" s="28"/>
      <c r="BJ26" s="28"/>
      <c r="BK26" s="28"/>
      <c r="BL26" s="28">
        <v>0</v>
      </c>
      <c r="BM26" s="28"/>
      <c r="BN26" s="28"/>
      <c r="BO26" s="28"/>
      <c r="BP26" s="32"/>
      <c r="BQ26" s="9"/>
      <c r="BR26" s="9"/>
      <c r="BS26" s="33">
        <v>0.32</v>
      </c>
      <c r="BT26" s="33">
        <v>3.2000000000000001E-2</v>
      </c>
      <c r="BU26" s="33">
        <v>0</v>
      </c>
      <c r="BV26" s="33">
        <v>3.1E-2</v>
      </c>
      <c r="BW26" s="33">
        <v>1.159</v>
      </c>
      <c r="BX26" s="33">
        <v>0.59099999999999997</v>
      </c>
      <c r="BY26" s="33">
        <v>0</v>
      </c>
      <c r="BZ26" s="33">
        <v>0.30199999999999999</v>
      </c>
      <c r="CA26" s="33">
        <v>1.4999999999999999E-2</v>
      </c>
      <c r="CB26" s="33">
        <f t="shared" si="3"/>
        <v>0</v>
      </c>
      <c r="CC26" s="33">
        <f t="shared" si="0"/>
        <v>2.4499999999999997</v>
      </c>
      <c r="CD26" s="34">
        <f t="shared" si="1"/>
        <v>96.81</v>
      </c>
      <c r="CE26" s="33">
        <f t="shared" si="2"/>
        <v>2.3641985707886652</v>
      </c>
      <c r="CF26" s="35"/>
      <c r="CG26" s="28"/>
      <c r="CH26" s="28"/>
      <c r="CI26" s="28"/>
      <c r="CJ26" s="11"/>
      <c r="CK26" s="36"/>
      <c r="CL26" s="36"/>
      <c r="CM26" s="37"/>
      <c r="CN26" s="37"/>
      <c r="CO26" s="40"/>
    </row>
    <row r="27" spans="1:94" s="2" customFormat="1" ht="17.25" customHeight="1" x14ac:dyDescent="0.2">
      <c r="A27" s="12" t="s">
        <v>157</v>
      </c>
      <c r="B27" s="6" t="s">
        <v>158</v>
      </c>
      <c r="C27" s="13">
        <v>965263048</v>
      </c>
      <c r="D27" s="13">
        <v>1646772500</v>
      </c>
      <c r="E27" s="14">
        <v>2612035548</v>
      </c>
      <c r="F27" s="3"/>
      <c r="G27" s="3">
        <v>2612035548</v>
      </c>
      <c r="H27" s="15">
        <v>257705</v>
      </c>
      <c r="I27" s="14">
        <v>2612293253</v>
      </c>
      <c r="J27" s="16">
        <v>2.8679999999999999</v>
      </c>
      <c r="K27" s="17">
        <v>80.790000000000006</v>
      </c>
      <c r="L27" s="18">
        <v>0</v>
      </c>
      <c r="M27" s="15">
        <v>0</v>
      </c>
      <c r="N27" s="19"/>
      <c r="O27" s="20">
        <v>625723010</v>
      </c>
      <c r="P27" s="14">
        <v>3238016263</v>
      </c>
      <c r="Q27" s="21">
        <v>10005283.1</v>
      </c>
      <c r="R27" s="21">
        <v>0</v>
      </c>
      <c r="S27" s="21">
        <v>0</v>
      </c>
      <c r="T27" s="22">
        <v>11507.06</v>
      </c>
      <c r="U27" s="22">
        <v>0</v>
      </c>
      <c r="V27" s="1">
        <v>9993776.0399999991</v>
      </c>
      <c r="W27" s="9"/>
      <c r="X27" s="23">
        <v>9993776.0399999991</v>
      </c>
      <c r="Y27" s="24">
        <v>1000485.16</v>
      </c>
      <c r="Z27" s="24">
        <v>0</v>
      </c>
      <c r="AA27" s="25">
        <v>973060.36</v>
      </c>
      <c r="AB27" s="26">
        <v>29299293</v>
      </c>
      <c r="AC27" s="26">
        <v>18681637</v>
      </c>
      <c r="AD27" s="26">
        <v>0</v>
      </c>
      <c r="AE27" s="26">
        <v>14445980</v>
      </c>
      <c r="AF27" s="26">
        <v>522459</v>
      </c>
      <c r="AG27" s="26">
        <v>0</v>
      </c>
      <c r="AH27" s="27">
        <v>74916690.560000002</v>
      </c>
      <c r="AI27" s="28">
        <v>22054805</v>
      </c>
      <c r="AJ27" s="28"/>
      <c r="AK27" s="28">
        <v>56245135</v>
      </c>
      <c r="AL27" s="28">
        <v>14186325</v>
      </c>
      <c r="AM27" s="28">
        <v>1588200</v>
      </c>
      <c r="AN27" s="28">
        <v>21319900</v>
      </c>
      <c r="AO27" s="29">
        <v>115394365</v>
      </c>
      <c r="AP27" s="30">
        <v>1756000</v>
      </c>
      <c r="AQ27" s="30">
        <v>3887328</v>
      </c>
      <c r="AR27" s="30">
        <v>700000</v>
      </c>
      <c r="AS27" s="31">
        <v>6343328</v>
      </c>
      <c r="AT27" s="28">
        <v>9500</v>
      </c>
      <c r="AU27" s="28">
        <v>111500</v>
      </c>
      <c r="AV27" s="28"/>
      <c r="AW27" s="28"/>
      <c r="AX27" s="28"/>
      <c r="AY27" s="28"/>
      <c r="AZ27" s="28"/>
      <c r="BA27" s="28"/>
      <c r="BB27" s="28"/>
      <c r="BC27" s="28"/>
      <c r="BD27" s="28"/>
      <c r="BE27" s="28"/>
      <c r="BF27" s="28"/>
      <c r="BG27" s="28"/>
      <c r="BH27" s="28"/>
      <c r="BI27" s="28"/>
      <c r="BJ27" s="28"/>
      <c r="BK27" s="28"/>
      <c r="BL27" s="28">
        <v>0</v>
      </c>
      <c r="BM27" s="28"/>
      <c r="BN27" s="28"/>
      <c r="BO27" s="28"/>
      <c r="BP27" s="32"/>
      <c r="BQ27" s="9"/>
      <c r="BR27" s="9"/>
      <c r="BS27" s="33">
        <v>0.38200000000000001</v>
      </c>
      <c r="BT27" s="33">
        <v>3.9E-2</v>
      </c>
      <c r="BU27" s="33">
        <v>0</v>
      </c>
      <c r="BV27" s="33">
        <v>3.6999999999999998E-2</v>
      </c>
      <c r="BW27" s="33">
        <v>1.1220000000000001</v>
      </c>
      <c r="BX27" s="33">
        <v>0.71499999999999997</v>
      </c>
      <c r="BY27" s="33">
        <v>0</v>
      </c>
      <c r="BZ27" s="33">
        <v>0.55300000000000005</v>
      </c>
      <c r="CA27" s="33">
        <v>0.02</v>
      </c>
      <c r="CB27" s="33">
        <f t="shared" si="3"/>
        <v>0</v>
      </c>
      <c r="CC27" s="33">
        <f t="shared" si="0"/>
        <v>2.8679999999999999</v>
      </c>
      <c r="CD27" s="34">
        <f t="shared" si="1"/>
        <v>80.790000000000006</v>
      </c>
      <c r="CE27" s="33">
        <f t="shared" si="2"/>
        <v>2.3136601077658021</v>
      </c>
      <c r="CF27" s="35"/>
      <c r="CG27" s="28"/>
      <c r="CH27" s="28"/>
      <c r="CI27" s="28"/>
      <c r="CJ27" s="11"/>
      <c r="CK27" s="36"/>
      <c r="CL27" s="36"/>
      <c r="CM27" s="37"/>
      <c r="CN27" s="37"/>
      <c r="CO27" s="40"/>
    </row>
    <row r="28" spans="1:94" s="2" customFormat="1" ht="17.25" customHeight="1" x14ac:dyDescent="0.2">
      <c r="A28" s="12" t="s">
        <v>159</v>
      </c>
      <c r="B28" s="6" t="s">
        <v>160</v>
      </c>
      <c r="C28" s="13">
        <v>54027100</v>
      </c>
      <c r="D28" s="13">
        <v>37721200</v>
      </c>
      <c r="E28" s="14">
        <v>91748300</v>
      </c>
      <c r="F28" s="3"/>
      <c r="G28" s="3">
        <v>91748300</v>
      </c>
      <c r="H28" s="15">
        <v>90653</v>
      </c>
      <c r="I28" s="14">
        <v>91838953</v>
      </c>
      <c r="J28" s="16">
        <v>2.0949999999999998</v>
      </c>
      <c r="K28" s="17">
        <v>98.06</v>
      </c>
      <c r="L28" s="18">
        <v>0</v>
      </c>
      <c r="M28" s="15">
        <v>0</v>
      </c>
      <c r="N28" s="19"/>
      <c r="O28" s="20">
        <v>2091626</v>
      </c>
      <c r="P28" s="14">
        <v>93930579</v>
      </c>
      <c r="Q28" s="21">
        <v>290240.06</v>
      </c>
      <c r="R28" s="21">
        <v>0</v>
      </c>
      <c r="S28" s="21">
        <v>0</v>
      </c>
      <c r="T28" s="22">
        <v>991.58</v>
      </c>
      <c r="U28" s="22"/>
      <c r="V28" s="1">
        <v>289248.48</v>
      </c>
      <c r="W28" s="9"/>
      <c r="X28" s="23">
        <v>289248.48</v>
      </c>
      <c r="Y28" s="24">
        <v>28955.11</v>
      </c>
      <c r="Z28" s="24">
        <v>0</v>
      </c>
      <c r="AA28" s="25">
        <v>28161.61</v>
      </c>
      <c r="AB28" s="26">
        <v>0</v>
      </c>
      <c r="AC28" s="26">
        <v>1178294</v>
      </c>
      <c r="AD28" s="26">
        <v>0</v>
      </c>
      <c r="AE28" s="26">
        <v>398618.75</v>
      </c>
      <c r="AF28" s="26">
        <v>0</v>
      </c>
      <c r="AG28" s="26">
        <v>0</v>
      </c>
      <c r="AH28" s="27">
        <v>1923277.95</v>
      </c>
      <c r="AI28" s="28">
        <v>479800</v>
      </c>
      <c r="AJ28" s="28"/>
      <c r="AK28" s="28">
        <v>7443600</v>
      </c>
      <c r="AL28" s="28">
        <v>1792800</v>
      </c>
      <c r="AM28" s="28">
        <v>13000</v>
      </c>
      <c r="AN28" s="28">
        <v>1981700</v>
      </c>
      <c r="AO28" s="29">
        <v>11710900</v>
      </c>
      <c r="AP28" s="30">
        <v>165000</v>
      </c>
      <c r="AQ28" s="30">
        <v>142628.92000000001</v>
      </c>
      <c r="AR28" s="30">
        <v>10000</v>
      </c>
      <c r="AS28" s="31">
        <v>317628.92000000004</v>
      </c>
      <c r="AT28" s="28">
        <v>0</v>
      </c>
      <c r="AU28" s="28">
        <v>5500</v>
      </c>
      <c r="AV28" s="28"/>
      <c r="AW28" s="28"/>
      <c r="AX28" s="28"/>
      <c r="AY28" s="28"/>
      <c r="AZ28" s="28"/>
      <c r="BA28" s="28"/>
      <c r="BB28" s="28"/>
      <c r="BC28" s="28"/>
      <c r="BD28" s="28"/>
      <c r="BE28" s="28"/>
      <c r="BF28" s="28"/>
      <c r="BG28" s="28"/>
      <c r="BH28" s="28"/>
      <c r="BI28" s="28"/>
      <c r="BJ28" s="28"/>
      <c r="BK28" s="28"/>
      <c r="BL28" s="28">
        <v>0</v>
      </c>
      <c r="BM28" s="28"/>
      <c r="BN28" s="28"/>
      <c r="BO28" s="28"/>
      <c r="BP28" s="32"/>
      <c r="BQ28" s="9"/>
      <c r="BR28" s="9"/>
      <c r="BS28" s="33">
        <v>0.315</v>
      </c>
      <c r="BT28" s="33">
        <v>3.2000000000000001E-2</v>
      </c>
      <c r="BU28" s="33">
        <v>0</v>
      </c>
      <c r="BV28" s="33">
        <v>3.1E-2</v>
      </c>
      <c r="BW28" s="33">
        <v>0</v>
      </c>
      <c r="BX28" s="33">
        <v>1.2829999999999999</v>
      </c>
      <c r="BY28" s="33">
        <v>0</v>
      </c>
      <c r="BZ28" s="33">
        <v>0.434</v>
      </c>
      <c r="CA28" s="33">
        <v>0</v>
      </c>
      <c r="CB28" s="33">
        <f t="shared" si="3"/>
        <v>0</v>
      </c>
      <c r="CC28" s="33">
        <f t="shared" si="0"/>
        <v>2.0949999999999998</v>
      </c>
      <c r="CD28" s="34">
        <f t="shared" si="1"/>
        <v>98.06</v>
      </c>
      <c r="CE28" s="33">
        <f t="shared" si="2"/>
        <v>2.0475525334513267</v>
      </c>
      <c r="CF28" s="35"/>
      <c r="CG28" s="28"/>
      <c r="CH28" s="28"/>
      <c r="CI28" s="28"/>
      <c r="CJ28" s="11"/>
      <c r="CK28" s="36"/>
      <c r="CL28" s="36"/>
      <c r="CM28" s="37"/>
      <c r="CN28" s="37"/>
      <c r="CO28" s="40"/>
    </row>
    <row r="29" spans="1:94" s="2" customFormat="1" ht="17.25" customHeight="1" x14ac:dyDescent="0.2">
      <c r="A29" s="12" t="s">
        <v>161</v>
      </c>
      <c r="B29" s="6" t="s">
        <v>162</v>
      </c>
      <c r="C29" s="13">
        <v>584721155</v>
      </c>
      <c r="D29" s="13">
        <v>773207910</v>
      </c>
      <c r="E29" s="14">
        <v>1357929065</v>
      </c>
      <c r="F29" s="3"/>
      <c r="G29" s="3">
        <v>1357929065</v>
      </c>
      <c r="H29" s="15">
        <v>0</v>
      </c>
      <c r="I29" s="14">
        <v>1357929065</v>
      </c>
      <c r="J29" s="16">
        <v>2.5169999999999999</v>
      </c>
      <c r="K29" s="17">
        <v>82.47</v>
      </c>
      <c r="L29" s="18">
        <v>0</v>
      </c>
      <c r="M29" s="15">
        <v>0</v>
      </c>
      <c r="N29" s="19"/>
      <c r="O29" s="20">
        <v>292812918</v>
      </c>
      <c r="P29" s="14">
        <v>1650741983</v>
      </c>
      <c r="Q29" s="21">
        <v>5100697.3099999996</v>
      </c>
      <c r="R29" s="21">
        <v>0</v>
      </c>
      <c r="S29" s="21">
        <v>0</v>
      </c>
      <c r="T29" s="22">
        <v>8340.51</v>
      </c>
      <c r="U29" s="22"/>
      <c r="V29" s="1">
        <v>5092356.8</v>
      </c>
      <c r="W29" s="9"/>
      <c r="X29" s="23">
        <v>5092356.8</v>
      </c>
      <c r="Y29" s="24">
        <v>509784.6</v>
      </c>
      <c r="Z29" s="24">
        <v>0</v>
      </c>
      <c r="AA29" s="25">
        <v>495806.6</v>
      </c>
      <c r="AB29" s="26">
        <v>13107349</v>
      </c>
      <c r="AC29" s="26">
        <v>8982781</v>
      </c>
      <c r="AD29" s="26">
        <v>0</v>
      </c>
      <c r="AE29" s="26">
        <v>5311745</v>
      </c>
      <c r="AF29" s="26">
        <v>678965</v>
      </c>
      <c r="AG29" s="26"/>
      <c r="AH29" s="27">
        <v>34178788</v>
      </c>
      <c r="AI29" s="28">
        <v>17400180</v>
      </c>
      <c r="AJ29" s="28"/>
      <c r="AK29" s="28">
        <v>30376200</v>
      </c>
      <c r="AL29" s="28">
        <v>5938000</v>
      </c>
      <c r="AM29" s="28">
        <v>910400</v>
      </c>
      <c r="AN29" s="28">
        <v>14125400</v>
      </c>
      <c r="AO29" s="29">
        <v>68750180</v>
      </c>
      <c r="AP29" s="30">
        <v>2196795</v>
      </c>
      <c r="AQ29" s="30">
        <v>1860114</v>
      </c>
      <c r="AR29" s="30">
        <v>295000</v>
      </c>
      <c r="AS29" s="31">
        <v>4351909</v>
      </c>
      <c r="AT29" s="28">
        <v>2000</v>
      </c>
      <c r="AU29" s="28">
        <v>31500</v>
      </c>
      <c r="AV29" s="28"/>
      <c r="AW29" s="28"/>
      <c r="AX29" s="28"/>
      <c r="AY29" s="28"/>
      <c r="AZ29" s="28"/>
      <c r="BA29" s="28"/>
      <c r="BB29" s="28"/>
      <c r="BC29" s="28"/>
      <c r="BD29" s="28"/>
      <c r="BE29" s="28"/>
      <c r="BF29" s="28"/>
      <c r="BG29" s="28"/>
      <c r="BH29" s="28"/>
      <c r="BI29" s="28"/>
      <c r="BJ29" s="28"/>
      <c r="BK29" s="28"/>
      <c r="BL29" s="28">
        <v>0</v>
      </c>
      <c r="BM29" s="28"/>
      <c r="BN29" s="28"/>
      <c r="BO29" s="28"/>
      <c r="BP29" s="32"/>
      <c r="BQ29" s="9"/>
      <c r="BR29" s="9"/>
      <c r="BS29" s="33">
        <v>0.375</v>
      </c>
      <c r="BT29" s="33">
        <v>3.7999999999999999E-2</v>
      </c>
      <c r="BU29" s="33">
        <v>0</v>
      </c>
      <c r="BV29" s="33">
        <v>3.5999999999999997E-2</v>
      </c>
      <c r="BW29" s="33">
        <v>0.96499999999999997</v>
      </c>
      <c r="BX29" s="33">
        <v>0.66200000000000003</v>
      </c>
      <c r="BY29" s="33">
        <v>0</v>
      </c>
      <c r="BZ29" s="33">
        <v>0.39100000000000001</v>
      </c>
      <c r="CA29" s="33">
        <v>0.05</v>
      </c>
      <c r="CB29" s="33">
        <f t="shared" si="3"/>
        <v>0</v>
      </c>
      <c r="CC29" s="33">
        <f t="shared" si="0"/>
        <v>2.5169999999999999</v>
      </c>
      <c r="CD29" s="34">
        <f t="shared" si="1"/>
        <v>82.47</v>
      </c>
      <c r="CE29" s="33">
        <f t="shared" si="2"/>
        <v>2.0705106159525113</v>
      </c>
      <c r="CF29" s="35"/>
      <c r="CG29" s="28"/>
      <c r="CH29" s="28"/>
      <c r="CI29" s="28"/>
      <c r="CJ29" s="11"/>
      <c r="CK29" s="36"/>
      <c r="CL29" s="36"/>
      <c r="CM29" s="37"/>
      <c r="CN29" s="37"/>
      <c r="CO29" s="40"/>
    </row>
    <row r="30" spans="1:94" s="2" customFormat="1" ht="17.25" customHeight="1" x14ac:dyDescent="0.2">
      <c r="A30" s="12" t="s">
        <v>163</v>
      </c>
      <c r="B30" s="6" t="s">
        <v>164</v>
      </c>
      <c r="C30" s="13">
        <v>206512119</v>
      </c>
      <c r="D30" s="13">
        <v>492663482</v>
      </c>
      <c r="E30" s="14">
        <v>699175601</v>
      </c>
      <c r="F30" s="3"/>
      <c r="G30" s="3">
        <v>699175601</v>
      </c>
      <c r="H30" s="15">
        <v>95</v>
      </c>
      <c r="I30" s="14">
        <v>699175696</v>
      </c>
      <c r="J30" s="16">
        <v>2.6469999999999998</v>
      </c>
      <c r="K30" s="17">
        <v>86.35</v>
      </c>
      <c r="L30" s="18">
        <v>0</v>
      </c>
      <c r="M30" s="15">
        <v>0</v>
      </c>
      <c r="N30" s="19"/>
      <c r="O30" s="20">
        <v>112731388</v>
      </c>
      <c r="P30" s="14">
        <v>811907084</v>
      </c>
      <c r="Q30" s="21">
        <v>2508745.96</v>
      </c>
      <c r="R30" s="21">
        <v>0</v>
      </c>
      <c r="S30" s="21">
        <v>0</v>
      </c>
      <c r="T30" s="22">
        <v>552.24</v>
      </c>
      <c r="U30" s="22"/>
      <c r="V30" s="1">
        <v>2508193.7199999997</v>
      </c>
      <c r="W30" s="9"/>
      <c r="X30" s="23">
        <v>2508193.7199999997</v>
      </c>
      <c r="Y30" s="24">
        <v>251100.12</v>
      </c>
      <c r="Z30" s="24">
        <v>0</v>
      </c>
      <c r="AA30" s="25">
        <v>244215.54</v>
      </c>
      <c r="AB30" s="26">
        <v>8715718</v>
      </c>
      <c r="AC30" s="26">
        <v>4751565</v>
      </c>
      <c r="AD30" s="26">
        <v>0</v>
      </c>
      <c r="AE30" s="26">
        <v>1893462.01</v>
      </c>
      <c r="AF30" s="26">
        <v>139835.14000000001</v>
      </c>
      <c r="AG30" s="26"/>
      <c r="AH30" s="27">
        <v>18504089.530000001</v>
      </c>
      <c r="AI30" s="28">
        <v>17902000</v>
      </c>
      <c r="AJ30" s="28"/>
      <c r="AK30" s="28">
        <v>227641400</v>
      </c>
      <c r="AL30" s="28">
        <v>4295900</v>
      </c>
      <c r="AM30" s="28">
        <v>242500</v>
      </c>
      <c r="AN30" s="28">
        <v>3567300</v>
      </c>
      <c r="AO30" s="29">
        <v>253649100</v>
      </c>
      <c r="AP30" s="30">
        <v>500000</v>
      </c>
      <c r="AQ30" s="30">
        <v>773985.76</v>
      </c>
      <c r="AR30" s="30">
        <v>125000</v>
      </c>
      <c r="AS30" s="31">
        <v>1398985.76</v>
      </c>
      <c r="AT30" s="28">
        <v>2500</v>
      </c>
      <c r="AU30" s="28">
        <v>25000</v>
      </c>
      <c r="AV30" s="28"/>
      <c r="AW30" s="28"/>
      <c r="AX30" s="28"/>
      <c r="AY30" s="28"/>
      <c r="AZ30" s="28"/>
      <c r="BA30" s="28"/>
      <c r="BB30" s="28"/>
      <c r="BC30" s="28"/>
      <c r="BD30" s="28"/>
      <c r="BE30" s="28"/>
      <c r="BF30" s="28"/>
      <c r="BG30" s="28"/>
      <c r="BH30" s="28"/>
      <c r="BI30" s="28"/>
      <c r="BJ30" s="28"/>
      <c r="BK30" s="28"/>
      <c r="BL30" s="28">
        <v>0</v>
      </c>
      <c r="BM30" s="28"/>
      <c r="BN30" s="28"/>
      <c r="BO30" s="28"/>
      <c r="BP30" s="32"/>
      <c r="BQ30" s="9"/>
      <c r="BR30" s="9"/>
      <c r="BS30" s="33">
        <v>0.35799999999999998</v>
      </c>
      <c r="BT30" s="33">
        <v>3.5999999999999997E-2</v>
      </c>
      <c r="BU30" s="33">
        <v>0</v>
      </c>
      <c r="BV30" s="33">
        <v>3.5000000000000003E-2</v>
      </c>
      <c r="BW30" s="33">
        <v>1.2470000000000001</v>
      </c>
      <c r="BX30" s="33">
        <v>0.68</v>
      </c>
      <c r="BY30" s="33">
        <v>0</v>
      </c>
      <c r="BZ30" s="33">
        <v>0.27100000000000002</v>
      </c>
      <c r="CA30" s="33">
        <v>0.02</v>
      </c>
      <c r="CB30" s="33">
        <f t="shared" si="3"/>
        <v>0</v>
      </c>
      <c r="CC30" s="33">
        <f t="shared" si="0"/>
        <v>2.6469999999999998</v>
      </c>
      <c r="CD30" s="34">
        <f t="shared" si="1"/>
        <v>86.35</v>
      </c>
      <c r="CE30" s="33">
        <f t="shared" si="2"/>
        <v>2.279089552813903</v>
      </c>
      <c r="CF30" s="35"/>
      <c r="CG30" s="28"/>
      <c r="CH30" s="28"/>
      <c r="CI30" s="28"/>
      <c r="CJ30" s="11"/>
      <c r="CK30" s="36"/>
      <c r="CL30" s="36"/>
      <c r="CM30" s="37"/>
      <c r="CN30" s="37"/>
      <c r="CO30" s="40"/>
    </row>
    <row r="31" spans="1:94" s="2" customFormat="1" ht="17.25" customHeight="1" x14ac:dyDescent="0.2">
      <c r="A31" s="12" t="s">
        <v>165</v>
      </c>
      <c r="B31" s="6" t="s">
        <v>166</v>
      </c>
      <c r="C31" s="13">
        <v>165972300</v>
      </c>
      <c r="D31" s="13">
        <v>339857009</v>
      </c>
      <c r="E31" s="14">
        <v>505829309</v>
      </c>
      <c r="F31" s="3"/>
      <c r="G31" s="3">
        <v>505829309</v>
      </c>
      <c r="H31" s="15">
        <v>572291</v>
      </c>
      <c r="I31" s="14">
        <v>506401600</v>
      </c>
      <c r="J31" s="16">
        <v>2.2399999999999998</v>
      </c>
      <c r="K31" s="17">
        <v>103.41</v>
      </c>
      <c r="L31" s="18">
        <v>0</v>
      </c>
      <c r="M31" s="15">
        <v>0</v>
      </c>
      <c r="N31" s="19">
        <v>15349221</v>
      </c>
      <c r="O31" s="20"/>
      <c r="P31" s="14">
        <v>491052379</v>
      </c>
      <c r="Q31" s="21">
        <v>1517323.45</v>
      </c>
      <c r="R31" s="21">
        <v>0</v>
      </c>
      <c r="S31" s="21">
        <v>0</v>
      </c>
      <c r="T31" s="22">
        <v>819.78</v>
      </c>
      <c r="U31" s="22"/>
      <c r="V31" s="1">
        <v>1516503.67</v>
      </c>
      <c r="W31" s="9"/>
      <c r="X31" s="23">
        <v>1516503.67</v>
      </c>
      <c r="Y31" s="24">
        <v>151819.57999999999</v>
      </c>
      <c r="Z31" s="24">
        <v>0</v>
      </c>
      <c r="AA31" s="25">
        <v>147655.09</v>
      </c>
      <c r="AB31" s="26">
        <v>0</v>
      </c>
      <c r="AC31" s="26">
        <v>7803825</v>
      </c>
      <c r="AD31" s="26">
        <v>0</v>
      </c>
      <c r="AE31" s="26">
        <v>1417924</v>
      </c>
      <c r="AF31" s="26">
        <v>303841</v>
      </c>
      <c r="AG31" s="26"/>
      <c r="AH31" s="27">
        <v>11341568.34</v>
      </c>
      <c r="AI31" s="28">
        <v>16784000</v>
      </c>
      <c r="AJ31" s="28"/>
      <c r="AK31" s="28">
        <v>19206300</v>
      </c>
      <c r="AL31" s="28">
        <v>4036800</v>
      </c>
      <c r="AM31" s="28">
        <v>134900</v>
      </c>
      <c r="AN31" s="28">
        <v>4622700</v>
      </c>
      <c r="AO31" s="29">
        <v>44784700</v>
      </c>
      <c r="AP31" s="30">
        <v>263000</v>
      </c>
      <c r="AQ31" s="30">
        <v>1940830</v>
      </c>
      <c r="AR31" s="30">
        <v>185000</v>
      </c>
      <c r="AS31" s="31">
        <v>2388830</v>
      </c>
      <c r="AT31" s="28">
        <v>3500</v>
      </c>
      <c r="AU31" s="28">
        <v>25500</v>
      </c>
      <c r="AV31" s="28"/>
      <c r="AW31" s="28"/>
      <c r="AX31" s="28"/>
      <c r="AY31" s="28"/>
      <c r="AZ31" s="28"/>
      <c r="BA31" s="28"/>
      <c r="BB31" s="28"/>
      <c r="BC31" s="28"/>
      <c r="BD31" s="28"/>
      <c r="BE31" s="28"/>
      <c r="BF31" s="28"/>
      <c r="BG31" s="28"/>
      <c r="BH31" s="28"/>
      <c r="BI31" s="28"/>
      <c r="BJ31" s="28"/>
      <c r="BK31" s="28"/>
      <c r="BL31" s="28">
        <v>0</v>
      </c>
      <c r="BM31" s="28"/>
      <c r="BN31" s="28"/>
      <c r="BO31" s="28"/>
      <c r="BP31" s="32"/>
      <c r="BQ31" s="9"/>
      <c r="BR31" s="9"/>
      <c r="BS31" s="33">
        <v>0.29899999999999999</v>
      </c>
      <c r="BT31" s="33">
        <v>0.03</v>
      </c>
      <c r="BU31" s="33">
        <v>0</v>
      </c>
      <c r="BV31" s="33">
        <v>3.0000000000000002E-2</v>
      </c>
      <c r="BW31" s="33">
        <v>0</v>
      </c>
      <c r="BX31" s="33">
        <v>1.5409999999999999</v>
      </c>
      <c r="BY31" s="33">
        <v>0</v>
      </c>
      <c r="BZ31" s="33">
        <v>0.28000000000000003</v>
      </c>
      <c r="CA31" s="33">
        <v>0.06</v>
      </c>
      <c r="CB31" s="33">
        <f t="shared" si="3"/>
        <v>0</v>
      </c>
      <c r="CC31" s="33">
        <f t="shared" si="0"/>
        <v>2.2399999999999998</v>
      </c>
      <c r="CD31" s="34">
        <f t="shared" si="1"/>
        <v>103.41</v>
      </c>
      <c r="CE31" s="33">
        <f t="shared" si="2"/>
        <v>2.3096453301166062</v>
      </c>
      <c r="CF31" s="35"/>
      <c r="CG31" s="28"/>
      <c r="CH31" s="28"/>
      <c r="CI31" s="28"/>
      <c r="CJ31" s="11"/>
      <c r="CK31" s="36"/>
      <c r="CL31" s="36"/>
      <c r="CM31" s="37"/>
      <c r="CN31" s="37"/>
      <c r="CO31" s="40"/>
    </row>
    <row r="32" spans="1:94" s="64" customFormat="1" ht="17.25" customHeight="1" x14ac:dyDescent="0.2">
      <c r="A32" s="54"/>
      <c r="B32" s="54"/>
      <c r="C32" s="55">
        <v>7510664203</v>
      </c>
      <c r="D32" s="55">
        <v>12119197330</v>
      </c>
      <c r="E32" s="55">
        <v>19629861533</v>
      </c>
      <c r="F32" s="55">
        <v>8198300</v>
      </c>
      <c r="G32" s="55">
        <v>19621663233</v>
      </c>
      <c r="H32" s="55">
        <v>8823326</v>
      </c>
      <c r="I32" s="56">
        <v>19630486559</v>
      </c>
      <c r="J32" s="55"/>
      <c r="K32" s="55"/>
      <c r="L32" s="55">
        <v>0</v>
      </c>
      <c r="M32" s="55">
        <v>0</v>
      </c>
      <c r="N32" s="55">
        <v>23495144</v>
      </c>
      <c r="O32" s="55">
        <v>1887506315</v>
      </c>
      <c r="P32" s="55">
        <v>21494497730</v>
      </c>
      <c r="Q32" s="57">
        <v>66416755.600000001</v>
      </c>
      <c r="R32" s="58">
        <v>0</v>
      </c>
      <c r="S32" s="58">
        <v>0</v>
      </c>
      <c r="T32" s="58">
        <v>62583.029999999992</v>
      </c>
      <c r="U32" s="58">
        <v>6951.98</v>
      </c>
      <c r="V32" s="57">
        <v>66361124.549999997</v>
      </c>
      <c r="W32" s="55">
        <v>0</v>
      </c>
      <c r="X32" s="57">
        <v>66361124.54999999</v>
      </c>
      <c r="Y32" s="57">
        <v>6222193.9700000007</v>
      </c>
      <c r="Z32" s="58">
        <v>0</v>
      </c>
      <c r="AA32" s="58">
        <v>6461315.8799999999</v>
      </c>
      <c r="AB32" s="57">
        <v>217118197</v>
      </c>
      <c r="AC32" s="57">
        <v>134370749</v>
      </c>
      <c r="AD32" s="57">
        <v>0</v>
      </c>
      <c r="AE32" s="57">
        <v>76402921.079999998</v>
      </c>
      <c r="AF32" s="57">
        <v>4427955.1300000008</v>
      </c>
      <c r="AG32" s="57">
        <v>449338.49</v>
      </c>
      <c r="AH32" s="57">
        <v>511813795.09999996</v>
      </c>
      <c r="AI32" s="55">
        <v>398147568</v>
      </c>
      <c r="AJ32" s="55">
        <v>3099000</v>
      </c>
      <c r="AK32" s="55">
        <v>988312999</v>
      </c>
      <c r="AL32" s="55">
        <v>245856814</v>
      </c>
      <c r="AM32" s="55">
        <v>13078500</v>
      </c>
      <c r="AN32" s="55">
        <v>224008583</v>
      </c>
      <c r="AO32" s="55">
        <v>1872503464</v>
      </c>
      <c r="AP32" s="59">
        <v>14720526.210000001</v>
      </c>
      <c r="AQ32" s="59">
        <v>35701269.240000002</v>
      </c>
      <c r="AR32" s="59">
        <v>5834278.0700000003</v>
      </c>
      <c r="AS32" s="59">
        <v>56256073.519999996</v>
      </c>
      <c r="AT32" s="55">
        <v>97500</v>
      </c>
      <c r="AU32" s="55">
        <v>764150</v>
      </c>
      <c r="AV32" s="55">
        <v>0</v>
      </c>
      <c r="AW32" s="55">
        <v>291800</v>
      </c>
      <c r="AX32" s="55">
        <v>0</v>
      </c>
      <c r="AY32" s="55">
        <v>0</v>
      </c>
      <c r="AZ32" s="55">
        <v>0</v>
      </c>
      <c r="BA32" s="55">
        <v>0</v>
      </c>
      <c r="BB32" s="55">
        <v>0</v>
      </c>
      <c r="BC32" s="55">
        <v>0</v>
      </c>
      <c r="BD32" s="55">
        <v>0</v>
      </c>
      <c r="BE32" s="55">
        <v>80700</v>
      </c>
      <c r="BF32" s="55">
        <v>0</v>
      </c>
      <c r="BG32" s="55">
        <v>0</v>
      </c>
      <c r="BH32" s="55">
        <v>0</v>
      </c>
      <c r="BI32" s="55">
        <v>0</v>
      </c>
      <c r="BJ32" s="55">
        <v>0</v>
      </c>
      <c r="BK32" s="55">
        <v>7825800</v>
      </c>
      <c r="BL32" s="55">
        <v>8198300</v>
      </c>
      <c r="BM32" s="55">
        <v>0</v>
      </c>
      <c r="BN32" s="55">
        <v>0</v>
      </c>
      <c r="BO32" s="55">
        <v>0</v>
      </c>
      <c r="BP32" s="60"/>
      <c r="BQ32" s="55">
        <v>0</v>
      </c>
      <c r="BR32" s="55">
        <v>0</v>
      </c>
      <c r="BS32" s="55"/>
      <c r="BT32" s="55"/>
      <c r="BU32" s="55"/>
      <c r="BV32" s="55"/>
      <c r="BW32" s="55"/>
      <c r="BX32" s="55"/>
      <c r="BY32" s="55"/>
      <c r="BZ32" s="55"/>
      <c r="CA32" s="55"/>
      <c r="CB32" s="55"/>
      <c r="CC32" s="55"/>
      <c r="CD32" s="55"/>
      <c r="CE32" s="55"/>
      <c r="CF32" s="61"/>
      <c r="CG32" s="62">
        <f>SUM(CG6:CG31)</f>
        <v>0</v>
      </c>
      <c r="CH32" s="62">
        <f>SUM(CH6:CH31)</f>
        <v>0</v>
      </c>
      <c r="CI32" s="62">
        <f>SUM(CI6:CI31)</f>
        <v>0</v>
      </c>
      <c r="CJ32" s="63"/>
      <c r="CK32" s="63"/>
      <c r="CP32" s="63"/>
    </row>
    <row r="67" spans="46:46" ht="17.25" customHeight="1" x14ac:dyDescent="0.2">
      <c r="AT67" s="7" t="s">
        <v>170</v>
      </c>
    </row>
  </sheetData>
  <sheetProtection selectLockedCells="1"/>
  <mergeCells count="115">
    <mergeCell ref="AY2:AY5"/>
    <mergeCell ref="AZ2:AZ5"/>
    <mergeCell ref="BA2:BA5"/>
    <mergeCell ref="BB2:BB5"/>
    <mergeCell ref="BC2:BC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BH2:BH5"/>
    <mergeCell ref="BI2:BI5"/>
    <mergeCell ref="BJ2:BJ5"/>
    <mergeCell ref="BK2:BK5"/>
    <mergeCell ref="V3:V5"/>
    <mergeCell ref="W3:W5"/>
    <mergeCell ref="R3:U3"/>
    <mergeCell ref="AS3:AS5"/>
    <mergeCell ref="AT1:AU1"/>
    <mergeCell ref="AT2:AU2"/>
    <mergeCell ref="AT3:AT5"/>
    <mergeCell ref="AU3:AU5"/>
    <mergeCell ref="AI1:AO1"/>
    <mergeCell ref="AI2:AO2"/>
    <mergeCell ref="AI3:AI5"/>
    <mergeCell ref="AJ3:AJ5"/>
    <mergeCell ref="AK3:AK5"/>
    <mergeCell ref="AL3:AL5"/>
    <mergeCell ref="AM3:AM5"/>
    <mergeCell ref="AN3:AN5"/>
    <mergeCell ref="AO3:AO5"/>
    <mergeCell ref="AP3:AP5"/>
    <mergeCell ref="AX2:AX5"/>
    <mergeCell ref="X3:X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Y2:Y5"/>
    <mergeCell ref="Z2:Z5"/>
    <mergeCell ref="AA2:AA5"/>
    <mergeCell ref="R4:S4"/>
    <mergeCell ref="T4:U4"/>
    <mergeCell ref="AP1:AS1"/>
    <mergeCell ref="AP2:AS2"/>
    <mergeCell ref="CE2:CE5"/>
    <mergeCell ref="CK2:CK5"/>
    <mergeCell ref="BZ2:BZ5"/>
    <mergeCell ref="CA2:CA5"/>
    <mergeCell ref="CB2:CB5"/>
    <mergeCell ref="BR1:BR5"/>
    <mergeCell ref="BS1:CE1"/>
    <mergeCell ref="BS2:BS5"/>
    <mergeCell ref="BT2:BT5"/>
    <mergeCell ref="BU2:BU5"/>
    <mergeCell ref="CC2:CC5"/>
    <mergeCell ref="BV2:BV5"/>
    <mergeCell ref="BW2:BW5"/>
    <mergeCell ref="BX2:BX5"/>
    <mergeCell ref="CD2:CD5"/>
    <mergeCell ref="BL2:BL5"/>
    <mergeCell ref="AV1:BC1"/>
    <mergeCell ref="AV2:AV5"/>
    <mergeCell ref="AW2:AW5"/>
    <mergeCell ref="AQ3:AQ5"/>
    <mergeCell ref="AR3:AR5"/>
    <mergeCell ref="BO2:BO5"/>
  </mergeCells>
  <phoneticPr fontId="0" type="noConversion"/>
  <pageMargins left="0.25" right="0.25" top="0.75" bottom="0.75" header="0.5" footer="0.5"/>
  <pageSetup scale="53" orientation="landscape" horizontalDpi="4294967292" r:id="rId1"/>
  <headerFooter alignWithMargins="0">
    <oddHeader>&amp;CHunterdon County 2017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Abstract of Ratables</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Hunterdon Abstract of Ratables 2017</dc:title>
  <dc:subject>Hunterdon Abstract of Ratables 2017</dc:subject>
  <dc:creator>NJ Taxation</dc:creator>
  <cp:keywords>Hunterdon Abstract of Ratables 2017</cp:keywords>
  <cp:lastModifiedBy>Christopher Beitz, </cp:lastModifiedBy>
  <cp:lastPrinted>2011-05-20T19:41:42Z</cp:lastPrinted>
  <dcterms:created xsi:type="dcterms:W3CDTF">1998-11-12T18:24:45Z</dcterms:created>
  <dcterms:modified xsi:type="dcterms:W3CDTF">2017-11-22T17:22:01Z</dcterms:modified>
</cp:coreProperties>
</file>